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рік 2022р" sheetId="1" r:id="rId1"/>
  </sheets>
  <definedNames>
    <definedName name="_xlnm.Print_Area" localSheetId="0">'рік 2022р'!$A$1:$I$109</definedName>
  </definedNames>
  <calcPr fullCalcOnLoad="1"/>
</workbook>
</file>

<file path=xl/sharedStrings.xml><?xml version="1.0" encoding="utf-8"?>
<sst xmlns="http://schemas.openxmlformats.org/spreadsheetml/2006/main" count="125" uniqueCount="113">
  <si>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</si>
  <si>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за ЄДРПОУ</t>
    </r>
  </si>
  <si>
    <r>
      <rPr>
        <sz val="10"/>
        <rFont val="Times New Roman"/>
        <family val="1"/>
      </rPr>
      <t>за СПОДУ</t>
    </r>
  </si>
  <si>
    <r>
      <rPr>
        <sz val="10"/>
        <rFont val="Times New Roman"/>
        <family val="1"/>
      </rPr>
      <t>Галузь</t>
    </r>
  </si>
  <si>
    <r>
      <rPr>
        <sz val="10"/>
        <rFont val="Times New Roman"/>
        <family val="1"/>
      </rPr>
      <t>за ЗКГНГ</t>
    </r>
  </si>
  <si>
    <r>
      <rPr>
        <sz val="10"/>
        <rFont val="Times New Roman"/>
        <family val="1"/>
      </rPr>
      <t>Вид економічної діяльності</t>
    </r>
  </si>
  <si>
    <r>
      <rPr>
        <sz val="10"/>
        <rFont val="Times New Roman"/>
        <family val="1"/>
      </rPr>
      <t>за КВЕД</t>
    </r>
  </si>
  <si>
    <r>
      <rPr>
        <sz val="10"/>
        <rFont val="Times New Roman"/>
        <family val="1"/>
      </rPr>
      <t>Одиниці виміру: тис. гривень</t>
    </r>
  </si>
  <si>
    <r>
      <rPr>
        <sz val="10"/>
        <rFont val="Times New Roman"/>
        <family val="1"/>
      </rPr>
      <t>Показники</t>
    </r>
  </si>
  <si>
    <r>
      <rPr>
        <sz val="10"/>
        <rFont val="Times New Roman"/>
        <family val="1"/>
      </rPr>
      <t>Код рядка</t>
    </r>
  </si>
  <si>
    <r>
      <rPr>
        <sz val="10"/>
        <rFont val="Times New Roman"/>
        <family val="1"/>
      </rPr>
      <t>Звітний період (рік)</t>
    </r>
  </si>
  <si>
    <r>
      <rPr>
        <sz val="10"/>
        <rFont val="Times New Roman"/>
        <family val="1"/>
      </rPr>
      <t>План</t>
    </r>
  </si>
  <si>
    <r>
      <rPr>
        <sz val="10"/>
        <rFont val="Times New Roman"/>
        <family val="1"/>
      </rPr>
      <t>Факт</t>
    </r>
  </si>
  <si>
    <r>
      <rPr>
        <b/>
        <sz val="10"/>
        <rFont val="Times New Roman"/>
        <family val="1"/>
      </rPr>
      <t>І. Формування прибутку підприємства</t>
    </r>
  </si>
  <si>
    <r>
      <rPr>
        <b/>
        <sz val="10"/>
        <rFont val="Times New Roman"/>
        <family val="1"/>
      </rPr>
      <t>Доходи</t>
    </r>
  </si>
  <si>
    <r>
      <rPr>
        <sz val="10"/>
        <rFont val="Times New Roman"/>
        <family val="1"/>
      </rPr>
      <t xml:space="preserve">Дохід (виручка) від реалізації продукції
</t>
    </r>
    <r>
      <rPr>
        <sz val="10"/>
        <rFont val="Times New Roman"/>
        <family val="1"/>
      </rPr>
      <t>(товарів, робіт, послуг)</t>
    </r>
  </si>
  <si>
    <r>
      <rPr>
        <sz val="10"/>
        <rFont val="Times New Roman"/>
        <family val="1"/>
      </rPr>
      <t>в т.ч. за рахунок бюджетних коштів</t>
    </r>
  </si>
  <si>
    <r>
      <rPr>
        <sz val="10"/>
        <rFont val="Times New Roman"/>
        <family val="1"/>
      </rPr>
      <t>Податок на додану вартість</t>
    </r>
  </si>
  <si>
    <r>
      <rPr>
        <sz val="10"/>
        <rFont val="Times New Roman"/>
        <family val="1"/>
      </rPr>
      <t>Інші вирахування з доходу</t>
    </r>
  </si>
  <si>
    <r>
      <rPr>
        <sz val="10"/>
        <rFont val="Times New Roman"/>
        <family val="1"/>
      </rPr>
      <t>Інші операційні доходи,</t>
    </r>
  </si>
  <si>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</si>
  <si>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дохід від операційної оренди активів</t>
    </r>
  </si>
  <si>
    <r>
      <rPr>
        <sz val="10"/>
        <rFont val="Times New Roman"/>
        <family val="1"/>
      </rPr>
      <t>одержані гранти та субсидії</t>
    </r>
  </si>
  <si>
    <r>
      <rPr>
        <sz val="10"/>
        <rFont val="Times New Roman"/>
        <family val="1"/>
      </rPr>
      <t xml:space="preserve">дохід від реалізації необоротних активів,
</t>
    </r>
    <r>
      <rPr>
        <sz val="10"/>
        <rFont val="Times New Roman"/>
        <family val="1"/>
      </rPr>
      <t>утримуваних для продажу</t>
    </r>
  </si>
  <si>
    <r>
      <rPr>
        <sz val="10"/>
        <rFont val="Times New Roman"/>
        <family val="1"/>
      </rPr>
      <t>Дохід від участі в капіталі</t>
    </r>
  </si>
  <si>
    <r>
      <rPr>
        <sz val="10"/>
        <rFont val="Times New Roman"/>
        <family val="1"/>
      </rPr>
      <t>Інші фінансові доходи</t>
    </r>
  </si>
  <si>
    <r>
      <rPr>
        <sz val="10"/>
        <rFont val="Times New Roman"/>
        <family val="1"/>
      </rPr>
      <t>Інші доходи</t>
    </r>
  </si>
  <si>
    <r>
      <rPr>
        <sz val="10"/>
        <rFont val="Times New Roman"/>
        <family val="1"/>
      </rPr>
      <t>дохід від безоплатно одержаних активів</t>
    </r>
  </si>
  <si>
    <r>
      <rPr>
        <b/>
        <sz val="10"/>
        <rFont val="Times New Roman"/>
        <family val="1"/>
      </rPr>
      <t>Витрати</t>
    </r>
  </si>
  <si>
    <r>
      <rPr>
        <sz val="10"/>
        <rFont val="Times New Roman"/>
        <family val="1"/>
      </rPr>
      <t xml:space="preserve">Собівартість реалізованої продукції
</t>
    </r>
    <r>
      <rPr>
        <sz val="10"/>
        <rFont val="Times New Roman"/>
        <family val="1"/>
      </rPr>
      <t>(товарів, робіт і послуг)</t>
    </r>
  </si>
  <si>
    <r>
      <rPr>
        <sz val="10"/>
        <rFont val="Times New Roman"/>
        <family val="1"/>
      </rPr>
      <t>Адміністративні витрати</t>
    </r>
  </si>
  <si>
    <r>
      <rPr>
        <sz val="10"/>
        <rFont val="Times New Roman"/>
        <family val="1"/>
      </rPr>
      <t>Витрати на збут</t>
    </r>
  </si>
  <si>
    <r>
      <rPr>
        <sz val="10"/>
        <rFont val="Times New Roman"/>
        <family val="1"/>
      </rPr>
      <t>Інші операційні витрати</t>
    </r>
  </si>
  <si>
    <r>
      <rPr>
        <sz val="10"/>
        <rFont val="Times New Roman"/>
        <family val="1"/>
      </rPr>
      <t>Фінансові витрати</t>
    </r>
  </si>
  <si>
    <r>
      <rPr>
        <sz val="10"/>
        <rFont val="Times New Roman"/>
        <family val="1"/>
      </rPr>
      <t>Витрати від участі в капіталі</t>
    </r>
  </si>
  <si>
    <r>
      <rPr>
        <sz val="10"/>
        <rFont val="Times New Roman"/>
        <family val="1"/>
      </rPr>
      <t>Інші витрати</t>
    </r>
  </si>
  <si>
    <r>
      <rPr>
        <b/>
        <sz val="10"/>
        <rFont val="Times New Roman"/>
        <family val="1"/>
      </rPr>
      <t>Фінансові результати діяльності:</t>
    </r>
  </si>
  <si>
    <r>
      <rPr>
        <sz val="10"/>
        <rFont val="Times New Roman"/>
        <family val="1"/>
      </rPr>
      <t>Валовий прибуток (збиток):</t>
    </r>
  </si>
  <si>
    <r>
      <rPr>
        <sz val="10"/>
        <rFont val="Times New Roman"/>
        <family val="1"/>
      </rPr>
      <t>прибуток</t>
    </r>
  </si>
  <si>
    <r>
      <rPr>
        <sz val="10"/>
        <rFont val="Times New Roman"/>
        <family val="1"/>
      </rPr>
      <t>збиток</t>
    </r>
  </si>
  <si>
    <r>
      <rPr>
        <sz val="10"/>
        <rFont val="Times New Roman"/>
        <family val="1"/>
      </rPr>
      <t xml:space="preserve">Фінансові результати від звичайної
</t>
    </r>
    <r>
      <rPr>
        <sz val="10"/>
        <rFont val="Times New Roman"/>
        <family val="1"/>
      </rPr>
      <t>діяльності до оподаткування:</t>
    </r>
  </si>
  <si>
    <r>
      <rPr>
        <sz val="10"/>
        <rFont val="Times New Roman"/>
        <family val="1"/>
      </rPr>
      <t>Чистий прибуток (збиток), у тому числі:</t>
    </r>
  </si>
  <si>
    <r>
      <rPr>
        <b/>
        <sz val="10"/>
        <rFont val="Times New Roman"/>
        <family val="1"/>
      </rPr>
      <t>II. Елементи операційних витрат (разом)</t>
    </r>
  </si>
  <si>
    <r>
      <rPr>
        <sz val="10"/>
        <rFont val="Times New Roman"/>
        <family val="1"/>
      </rPr>
      <t>Матеріальні затрати</t>
    </r>
  </si>
  <si>
    <r>
      <rPr>
        <sz val="10"/>
        <rFont val="Times New Roman"/>
        <family val="1"/>
      </rPr>
      <t>Витрати на оплату праці</t>
    </r>
  </si>
  <si>
    <r>
      <rPr>
        <sz val="10"/>
        <rFont val="Times New Roman"/>
        <family val="1"/>
      </rPr>
      <t>Відрахування на соціальні заходи</t>
    </r>
  </si>
  <si>
    <r>
      <rPr>
        <sz val="10"/>
        <rFont val="Times New Roman"/>
        <family val="1"/>
      </rPr>
      <t>Амортизація</t>
    </r>
  </si>
  <si>
    <r>
      <rPr>
        <b/>
        <sz val="10"/>
        <rFont val="Times New Roman"/>
        <family val="1"/>
      </rPr>
      <t>ІІІ. Обов’язкові платежі підприємства до бюджету та державних цільових фондів</t>
    </r>
  </si>
  <si>
    <r>
      <rPr>
        <sz val="10"/>
        <rFont val="Times New Roman"/>
        <family val="1"/>
      </rPr>
      <t>податок на прибуток</t>
    </r>
  </si>
  <si>
    <r>
      <rPr>
        <sz val="10"/>
        <rFont val="Times New Roman"/>
        <family val="1"/>
      </rPr>
      <t xml:space="preserve">ПДВ, що підлягає сплаті до бюджету за
</t>
    </r>
    <r>
      <rPr>
        <sz val="10"/>
        <rFont val="Times New Roman"/>
        <family val="1"/>
      </rPr>
      <t>підсумками звітного періоду</t>
    </r>
  </si>
  <si>
    <r>
      <rPr>
        <sz val="10"/>
        <rFont val="Times New Roman"/>
        <family val="1"/>
      </rPr>
      <t xml:space="preserve">ПДВ, що підлягає відшкодуванню з
</t>
    </r>
    <r>
      <rPr>
        <sz val="10"/>
        <rFont val="Times New Roman"/>
        <family val="1"/>
      </rPr>
      <t>бюджету за підсумками звітного періоду</t>
    </r>
  </si>
  <si>
    <r>
      <rPr>
        <sz val="10"/>
        <rFont val="Times New Roman"/>
        <family val="1"/>
      </rPr>
      <t>відрахування частини чистого прибутку комунальними підприємствами</t>
    </r>
  </si>
  <si>
    <r>
      <rPr>
        <sz val="10"/>
        <rFont val="Times New Roman"/>
        <family val="1"/>
      </rPr>
      <t>304/1</t>
    </r>
  </si>
  <si>
    <r>
      <rPr>
        <sz val="10"/>
        <rFont val="Times New Roman"/>
        <family val="1"/>
      </rPr>
      <t>304/2</t>
    </r>
  </si>
  <si>
    <r>
      <rPr>
        <sz val="10"/>
        <rFont val="Times New Roman"/>
        <family val="1"/>
      </rPr>
      <t>до державних цільових фондів</t>
    </r>
  </si>
  <si>
    <r>
      <rPr>
        <sz val="10"/>
        <rFont val="Times New Roman"/>
        <family val="1"/>
      </rPr>
      <t>неустойки (штрафи, пені)</t>
    </r>
  </si>
  <si>
    <r>
      <rPr>
        <b/>
        <sz val="10"/>
        <rFont val="Times New Roman"/>
        <family val="1"/>
      </rPr>
      <t>V. Додаткова інформація</t>
    </r>
  </si>
  <si>
    <r>
      <rPr>
        <sz val="10"/>
        <rFont val="Times New Roman"/>
        <family val="1"/>
      </rPr>
      <t>Чисельність працівників</t>
    </r>
  </si>
  <si>
    <r>
      <rPr>
        <sz val="10"/>
        <rFont val="Times New Roman"/>
        <family val="1"/>
      </rPr>
      <t>Первісна вартість основних засобів</t>
    </r>
  </si>
  <si>
    <r>
      <rPr>
        <sz val="10"/>
        <rFont val="Times New Roman"/>
        <family val="1"/>
      </rPr>
      <t>Податкова заборгованість</t>
    </r>
  </si>
  <si>
    <t>КОДИ</t>
  </si>
  <si>
    <t>Факт наростаючим підсумком з початку року</t>
  </si>
  <si>
    <r>
      <rPr>
        <sz val="10"/>
        <rFont val="Times New Roman"/>
        <family val="1"/>
      </rPr>
      <t xml:space="preserve">минулий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</si>
  <si>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 xml:space="preserve">поточний
</t>
    </r>
    <r>
      <rPr>
        <sz val="10"/>
        <rFont val="Times New Roman"/>
        <family val="1"/>
      </rPr>
      <t>рік</t>
    </r>
  </si>
  <si>
    <t>Сплата поточних податків та обов’язкових платежів до державного бюджету, у тому числі:</t>
  </si>
  <si>
    <t xml:space="preserve">внески до фондів соціального страхування - єдиний внесок на загальнообов'язкове державне соціальне
страхування </t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</si>
  <si>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</si>
  <si>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</si>
  <si>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t>Модернізація, модифікація, дообладнання, реконструкція, інші види поліпшення необоротних активів,</t>
  </si>
  <si>
    <t>Керівник</t>
  </si>
  <si>
    <t>(підпис)</t>
  </si>
  <si>
    <t>Відхилення   (+,-)</t>
  </si>
  <si>
    <t>Виконання    ( %)</t>
  </si>
  <si>
    <t>дохід від реалізації фінансових інвестицій</t>
  </si>
  <si>
    <t>Фінансові результати від операційної діяльності</t>
  </si>
  <si>
    <t>Податок на прибуток від звичайної діяльності</t>
  </si>
  <si>
    <t>Відрахування частини прибутку до бюджету</t>
  </si>
  <si>
    <t>Інші податки, у тому числі (розшифрувати):</t>
  </si>
  <si>
    <t>погашення реструктуризованих та відстрочених сум, що підлягають сплаті у поточному році до бюджету</t>
  </si>
  <si>
    <t>Разом (сума рядків з 340, 350, 360, 370, 380)</t>
  </si>
  <si>
    <t>Заборгованість перед працівниками із виплати заробітної плати</t>
  </si>
  <si>
    <t>Телефон</t>
  </si>
  <si>
    <t xml:space="preserve">місцеві податки та збори   ПДФО, </t>
  </si>
  <si>
    <t>68.20</t>
  </si>
  <si>
    <t>інші ( військовий збір)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</si>
  <si>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</si>
  <si>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(Ім'я ПРІЗВИЩЕ)</t>
  </si>
  <si>
    <t xml:space="preserve">Петро ГОРОДНИЧИЙ </t>
  </si>
  <si>
    <t xml:space="preserve">  </t>
  </si>
  <si>
    <t xml:space="preserve"> </t>
  </si>
  <si>
    <t xml:space="preserve">інші платежі (розшифрувати)  50% оренди, податок на землю </t>
  </si>
  <si>
    <t>інші  (єдиний податок 2%)</t>
  </si>
  <si>
    <r>
      <t xml:space="preserve">Підприємство     </t>
    </r>
    <r>
      <rPr>
        <b/>
        <sz val="10"/>
        <rFont val="Times New Roman"/>
        <family val="1"/>
      </rPr>
      <t xml:space="preserve"> Комунальне виробниче житлове ремонтно-експлуатаційне підприємство №1</t>
    </r>
  </si>
  <si>
    <r>
      <rPr>
        <sz val="10"/>
        <rFont val="Times New Roman"/>
        <family val="1"/>
      </rPr>
      <t xml:space="preserve">Орган управління   </t>
    </r>
    <r>
      <rPr>
        <b/>
        <sz val="10"/>
        <rFont val="Times New Roman"/>
        <family val="1"/>
      </rPr>
      <t>Коростенська міська рада</t>
    </r>
  </si>
  <si>
    <r>
      <t xml:space="preserve">Місцезнаходження  </t>
    </r>
    <r>
      <rPr>
        <b/>
        <sz val="10"/>
        <rFont val="Times New Roman"/>
        <family val="1"/>
      </rPr>
      <t>Житомирська обл., м. Коростень, вул.Кооперативна, 3-А</t>
    </r>
  </si>
  <si>
    <r>
      <t>Прізвище та ініціали керівника                                  </t>
    </r>
    <r>
      <rPr>
        <b/>
        <sz val="10"/>
        <rFont val="Times New Roman"/>
        <family val="1"/>
      </rPr>
      <t>ГОРОДНИЧИЙ  Петро                                                                                                        </t>
    </r>
  </si>
  <si>
    <t>03343580</t>
  </si>
  <si>
    <r>
      <rPr>
        <b/>
        <sz val="10"/>
        <rFont val="Times New Roman"/>
        <family val="1"/>
      </rPr>
      <t>ЗВІТ ПРО ВИКОНАННЯ ФІНАНСОВОГО ПЛАНУ ПІДПРИЄМСТВА
за    2022 рік</t>
    </r>
    <r>
      <rPr>
        <u val="single"/>
        <sz val="10"/>
        <rFont val="Times New Roman"/>
        <family val="1"/>
      </rPr>
      <t xml:space="preserve"> 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</si>
  <si>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t>Усього витрати</t>
  </si>
  <si>
    <t>Усього доходів</t>
  </si>
  <si>
    <t>Чистий дохід (виручка) від реалізації продукції (товарів, робіт, послуг)</t>
  </si>
  <si>
    <t>Разом (сума рядків з 240 по 280)</t>
  </si>
  <si>
    <t>Внески до державних цільових фондів, у тому числі:</t>
  </si>
  <si>
    <t>Погашення податкової заборгованості, у тому числі:</t>
  </si>
  <si>
    <t>Інші обов’язкові платежі, у тому числі:</t>
  </si>
  <si>
    <t>IV. Капітальні інвестиції протягом року</t>
  </si>
  <si>
    <t>Капітальне будівництво</t>
  </si>
  <si>
    <t>в т. ч. за рахунок бюджетних коштів</t>
  </si>
  <si>
    <r>
      <rPr>
        <b/>
        <sz val="10"/>
        <rFont val="Times New Roman"/>
        <family val="1"/>
      </rPr>
      <t>в т. ч. за рахунок бюджетних коштів
(сума рядків 341, 351, 361, 371, 381)</t>
    </r>
  </si>
  <si>
    <r>
      <rPr>
        <sz val="10"/>
        <rFont val="Times New Roman"/>
        <family val="1"/>
      </rPr>
      <t>Погашення отриманих на капітальні
інвестиції позик,</t>
    </r>
  </si>
  <si>
    <t>Керуючий справами виконкому</t>
  </si>
  <si>
    <t>Андрій ОХРІМЧУК</t>
  </si>
  <si>
    <t>Додаток                                                                                                        до рішення виконавчого комітету                                                                 Коростенської міської ради                                                                                                від 05.04.2023р. № 128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</si>
</sst>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</numFmts>
  <fonts count="27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>
        <color indexed="8"/>
      </bottom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9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shrinkToFit="1"/>
    </xf>
    <xf numFmtId="1" fontId="0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 shrinkToFit="1"/>
    </xf>
    <xf numFmtId="1" fontId="0" fillId="0" borderId="16" xfId="0" applyNumberFormat="1" applyFont="1" applyFill="1" applyBorder="1" applyAlignment="1">
      <alignment horizontal="center" vertical="center" shrinkToFit="1"/>
    </xf>
    <xf numFmtId="164" fontId="0" fillId="0" borderId="1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1" fontId="7" fillId="24" borderId="20" xfId="0" applyNumberFormat="1" applyFont="1" applyFill="1" applyBorder="1" applyAlignment="1">
      <alignment horizontal="center" vertical="center" shrinkToFit="1"/>
    </xf>
    <xf numFmtId="1" fontId="7" fillId="24" borderId="21" xfId="0" applyNumberFormat="1" applyFont="1" applyFill="1" applyBorder="1" applyAlignment="1">
      <alignment horizontal="center" vertical="top" shrinkToFit="1"/>
    </xf>
    <xf numFmtId="1" fontId="7" fillId="24" borderId="20" xfId="0" applyNumberFormat="1" applyFont="1" applyFill="1" applyBorder="1" applyAlignment="1">
      <alignment horizontal="center" vertical="top" shrinkToFit="1"/>
    </xf>
    <xf numFmtId="1" fontId="7" fillId="24" borderId="22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vertical="top" wrapText="1" indent="15"/>
    </xf>
    <xf numFmtId="0" fontId="0" fillId="0" borderId="11" xfId="0" applyFill="1" applyBorder="1" applyAlignment="1">
      <alignment wrapText="1"/>
    </xf>
    <xf numFmtId="49" fontId="10" fillId="0" borderId="15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right" wrapText="1"/>
    </xf>
    <xf numFmtId="165" fontId="0" fillId="0" borderId="25" xfId="0" applyNumberForma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165" fontId="0" fillId="0" borderId="24" xfId="0" applyNumberFormat="1" applyFill="1" applyBorder="1" applyAlignment="1">
      <alignment horizontal="right" wrapText="1"/>
    </xf>
    <xf numFmtId="165" fontId="0" fillId="0" borderId="25" xfId="0" applyNumberFormat="1" applyFill="1" applyBorder="1" applyAlignment="1">
      <alignment horizontal="right" vertical="center" wrapText="1"/>
    </xf>
    <xf numFmtId="165" fontId="0" fillId="0" borderId="10" xfId="0" applyNumberFormat="1" applyFill="1" applyBorder="1" applyAlignment="1">
      <alignment horizontal="right" vertical="center" wrapText="1"/>
    </xf>
    <xf numFmtId="165" fontId="0" fillId="0" borderId="13" xfId="0" applyNumberFormat="1" applyFill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3" fontId="0" fillId="0" borderId="24" xfId="0" applyNumberForma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shrinkToFit="1"/>
    </xf>
    <xf numFmtId="165" fontId="0" fillId="0" borderId="25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25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shrinkToFit="1"/>
    </xf>
    <xf numFmtId="165" fontId="10" fillId="0" borderId="25" xfId="0" applyNumberFormat="1" applyFont="1" applyFill="1" applyBorder="1" applyAlignment="1">
      <alignment horizontal="right" wrapText="1"/>
    </xf>
    <xf numFmtId="165" fontId="10" fillId="0" borderId="10" xfId="0" applyNumberFormat="1" applyFont="1" applyFill="1" applyBorder="1" applyAlignment="1">
      <alignment horizontal="right" wrapText="1"/>
    </xf>
    <xf numFmtId="165" fontId="10" fillId="0" borderId="25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top"/>
    </xf>
    <xf numFmtId="164" fontId="10" fillId="0" borderId="10" xfId="0" applyNumberFormat="1" applyFont="1" applyFill="1" applyBorder="1" applyAlignment="1">
      <alignment horizontal="center" vertical="center" shrinkToFi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1" fontId="10" fillId="0" borderId="14" xfId="0" applyNumberFormat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right" wrapText="1"/>
    </xf>
    <xf numFmtId="1" fontId="0" fillId="0" borderId="27" xfId="0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right" wrapText="1"/>
    </xf>
    <xf numFmtId="0" fontId="10" fillId="0" borderId="29" xfId="0" applyFont="1" applyFill="1" applyBorder="1" applyAlignment="1">
      <alignment horizontal="right" wrapText="1"/>
    </xf>
    <xf numFmtId="165" fontId="0" fillId="0" borderId="30" xfId="0" applyNumberFormat="1" applyFill="1" applyBorder="1" applyAlignment="1">
      <alignment horizontal="right" wrapText="1"/>
    </xf>
    <xf numFmtId="165" fontId="0" fillId="0" borderId="27" xfId="0" applyNumberFormat="1" applyFill="1" applyBorder="1" applyAlignment="1">
      <alignment horizontal="right" wrapText="1"/>
    </xf>
    <xf numFmtId="165" fontId="10" fillId="0" borderId="14" xfId="0" applyNumberFormat="1" applyFont="1" applyFill="1" applyBorder="1" applyAlignment="1">
      <alignment horizontal="right" wrapText="1"/>
    </xf>
    <xf numFmtId="165" fontId="10" fillId="0" borderId="13" xfId="0" applyNumberFormat="1" applyFont="1" applyFill="1" applyBorder="1" applyAlignment="1">
      <alignment horizontal="right" wrapText="1"/>
    </xf>
    <xf numFmtId="165" fontId="2" fillId="0" borderId="25" xfId="0" applyNumberFormat="1" applyFont="1" applyFill="1" applyBorder="1" applyAlignment="1">
      <alignment horizontal="right" wrapText="1"/>
    </xf>
    <xf numFmtId="3" fontId="0" fillId="0" borderId="17" xfId="0" applyNumberFormat="1" applyFill="1" applyBorder="1" applyAlignment="1">
      <alignment horizontal="right" vertical="center" wrapText="1"/>
    </xf>
    <xf numFmtId="1" fontId="0" fillId="0" borderId="27" xfId="0" applyNumberFormat="1" applyFont="1" applyFill="1" applyBorder="1" applyAlignment="1">
      <alignment horizontal="center" vertical="center" shrinkToFit="1"/>
    </xf>
    <xf numFmtId="1" fontId="10" fillId="0" borderId="27" xfId="0" applyNumberFormat="1" applyFont="1" applyFill="1" applyBorder="1" applyAlignment="1">
      <alignment horizontal="center" vertical="center" shrinkToFit="1"/>
    </xf>
    <xf numFmtId="165" fontId="10" fillId="0" borderId="30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vertical="center" wrapText="1"/>
    </xf>
    <xf numFmtId="165" fontId="0" fillId="0" borderId="30" xfId="0" applyNumberFormat="1" applyFont="1" applyFill="1" applyBorder="1" applyAlignment="1">
      <alignment horizontal="right" wrapText="1"/>
    </xf>
    <xf numFmtId="165" fontId="0" fillId="0" borderId="27" xfId="0" applyNumberFormat="1" applyFont="1" applyFill="1" applyBorder="1" applyAlignment="1">
      <alignment horizontal="right" wrapText="1"/>
    </xf>
    <xf numFmtId="2" fontId="10" fillId="0" borderId="24" xfId="0" applyNumberFormat="1" applyFont="1" applyFill="1" applyBorder="1" applyAlignment="1">
      <alignment horizontal="right" vertical="center" wrapText="1"/>
    </xf>
    <xf numFmtId="165" fontId="10" fillId="0" borderId="13" xfId="0" applyNumberFormat="1" applyFont="1" applyFill="1" applyBorder="1" applyAlignment="1">
      <alignment horizontal="right" vertical="center" wrapText="1"/>
    </xf>
    <xf numFmtId="165" fontId="10" fillId="0" borderId="14" xfId="0" applyNumberFormat="1" applyFont="1" applyFill="1" applyBorder="1" applyAlignment="1">
      <alignment horizontal="right" vertical="center" wrapText="1"/>
    </xf>
    <xf numFmtId="2" fontId="10" fillId="0" borderId="17" xfId="0" applyNumberFormat="1" applyFont="1" applyFill="1" applyBorder="1" applyAlignment="1">
      <alignment horizontal="right" vertical="center" wrapText="1"/>
    </xf>
    <xf numFmtId="1" fontId="0" fillId="0" borderId="31" xfId="0" applyNumberFormat="1" applyFont="1" applyFill="1" applyBorder="1" applyAlignment="1">
      <alignment horizontal="center" vertical="center" shrinkToFit="1"/>
    </xf>
    <xf numFmtId="165" fontId="0" fillId="0" borderId="31" xfId="0" applyNumberFormat="1" applyFill="1" applyBorder="1" applyAlignment="1">
      <alignment horizontal="right" wrapText="1"/>
    </xf>
    <xf numFmtId="165" fontId="0" fillId="0" borderId="15" xfId="0" applyNumberFormat="1" applyFill="1" applyBorder="1" applyAlignment="1">
      <alignment horizontal="right" wrapText="1"/>
    </xf>
    <xf numFmtId="165" fontId="0" fillId="0" borderId="16" xfId="0" applyNumberFormat="1" applyFill="1" applyBorder="1" applyAlignment="1">
      <alignment horizontal="right" wrapText="1"/>
    </xf>
    <xf numFmtId="3" fontId="0" fillId="0" borderId="32" xfId="0" applyNumberFormat="1" applyFill="1" applyBorder="1" applyAlignment="1">
      <alignment horizontal="right" wrapText="1"/>
    </xf>
    <xf numFmtId="3" fontId="0" fillId="0" borderId="33" xfId="0" applyNumberFormat="1" applyFill="1" applyBorder="1" applyAlignment="1">
      <alignment horizontal="right" wrapText="1"/>
    </xf>
    <xf numFmtId="3" fontId="0" fillId="0" borderId="29" xfId="0" applyNumberForma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top" wrapText="1" indent="15"/>
    </xf>
    <xf numFmtId="1" fontId="7" fillId="24" borderId="35" xfId="0" applyNumberFormat="1" applyFont="1" applyFill="1" applyBorder="1" applyAlignment="1">
      <alignment horizontal="center" vertical="top" shrinkToFit="1"/>
    </xf>
    <xf numFmtId="1" fontId="7" fillId="24" borderId="36" xfId="0" applyNumberFormat="1" applyFont="1" applyFill="1" applyBorder="1" applyAlignment="1">
      <alignment horizontal="center" vertical="top" shrinkToFit="1"/>
    </xf>
    <xf numFmtId="0" fontId="3" fillId="0" borderId="37" xfId="0" applyFont="1" applyFill="1" applyBorder="1" applyAlignment="1">
      <alignment horizontal="left" vertical="top" wrapText="1" indent="15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 indent="15"/>
    </xf>
    <xf numFmtId="0" fontId="3" fillId="0" borderId="48" xfId="0" applyFont="1" applyFill="1" applyBorder="1" applyAlignment="1">
      <alignment horizontal="left" vertical="top" wrapText="1" indent="15"/>
    </xf>
    <xf numFmtId="0" fontId="3" fillId="0" borderId="49" xfId="0" applyFont="1" applyFill="1" applyBorder="1" applyAlignment="1">
      <alignment horizontal="left" vertical="top" wrapText="1" indent="15"/>
    </xf>
    <xf numFmtId="0" fontId="2" fillId="0" borderId="37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 vertical="top"/>
    </xf>
    <xf numFmtId="0" fontId="0" fillId="0" borderId="50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5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39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 indent="15"/>
    </xf>
    <xf numFmtId="0" fontId="3" fillId="0" borderId="55" xfId="0" applyFont="1" applyFill="1" applyBorder="1" applyAlignment="1">
      <alignment horizontal="left" vertical="top" wrapText="1" indent="15"/>
    </xf>
    <xf numFmtId="0" fontId="3" fillId="0" borderId="56" xfId="0" applyFont="1" applyFill="1" applyBorder="1" applyAlignment="1">
      <alignment horizontal="left" vertical="top" wrapText="1" indent="15"/>
    </xf>
    <xf numFmtId="0" fontId="2" fillId="0" borderId="57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vertical="top" wrapText="1"/>
    </xf>
    <xf numFmtId="0" fontId="2" fillId="0" borderId="59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101</xdr:row>
      <xdr:rowOff>0</xdr:rowOff>
    </xdr:from>
    <xdr:ext cx="571500" cy="0"/>
    <xdr:sp>
      <xdr:nvSpPr>
        <xdr:cNvPr id="1" name="Shape 3"/>
        <xdr:cNvSpPr>
          <a:spLocks/>
        </xdr:cNvSpPr>
      </xdr:nvSpPr>
      <xdr:spPr>
        <a:xfrm>
          <a:off x="28575" y="23269575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828675</xdr:colOff>
      <xdr:row>101</xdr:row>
      <xdr:rowOff>0</xdr:rowOff>
    </xdr:from>
    <xdr:ext cx="571500" cy="0"/>
    <xdr:sp>
      <xdr:nvSpPr>
        <xdr:cNvPr id="2" name="Shape 4"/>
        <xdr:cNvSpPr>
          <a:spLocks/>
        </xdr:cNvSpPr>
      </xdr:nvSpPr>
      <xdr:spPr>
        <a:xfrm>
          <a:off x="2286000" y="23269575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076325" cy="0"/>
    <xdr:sp>
      <xdr:nvSpPr>
        <xdr:cNvPr id="3" name="Shape 5"/>
        <xdr:cNvSpPr>
          <a:spLocks/>
        </xdr:cNvSpPr>
      </xdr:nvSpPr>
      <xdr:spPr>
        <a:xfrm>
          <a:off x="3657600" y="23269575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SheetLayoutView="100" zoomScalePageLayoutView="0" workbookViewId="0" topLeftCell="A85">
      <selection activeCell="F1" sqref="F1:K1"/>
    </sheetView>
  </sheetViews>
  <sheetFormatPr defaultColWidth="9.33203125" defaultRowHeight="12.75"/>
  <cols>
    <col min="1" max="1" width="25.5" style="0" customWidth="1"/>
    <col min="2" max="2" width="18.16015625" style="0" customWidth="1"/>
    <col min="3" max="3" width="8.16015625" style="8" customWidth="1"/>
    <col min="4" max="4" width="12.16015625" style="0" customWidth="1"/>
    <col min="5" max="5" width="10.5" style="0" customWidth="1"/>
    <col min="6" max="6" width="11.83203125" style="0" customWidth="1"/>
    <col min="7" max="7" width="12.83203125" style="0" customWidth="1"/>
    <col min="8" max="8" width="10.83203125" style="0" customWidth="1"/>
    <col min="9" max="9" width="11" style="0" customWidth="1"/>
    <col min="10" max="10" width="3.16015625" style="0" customWidth="1"/>
  </cols>
  <sheetData>
    <row r="1" spans="6:11" ht="62.25" customHeight="1">
      <c r="F1" s="156" t="s">
        <v>112</v>
      </c>
      <c r="G1" s="156"/>
      <c r="H1" s="156"/>
      <c r="I1" s="156"/>
      <c r="J1" s="156"/>
      <c r="K1" s="156"/>
    </row>
    <row r="2" spans="1:9" ht="12.75">
      <c r="A2" s="157"/>
      <c r="B2" s="157"/>
      <c r="C2" s="157"/>
      <c r="D2" s="157"/>
      <c r="E2" s="157"/>
      <c r="F2" s="157"/>
      <c r="G2" s="157"/>
      <c r="H2" s="157"/>
      <c r="I2" s="24" t="s">
        <v>60</v>
      </c>
    </row>
    <row r="3" spans="1:9" ht="14.25" customHeight="1">
      <c r="A3" s="157"/>
      <c r="B3" s="157"/>
      <c r="C3" s="157"/>
      <c r="D3" s="157"/>
      <c r="E3" s="3"/>
      <c r="F3" s="3"/>
      <c r="G3" s="3"/>
      <c r="H3" s="5" t="s">
        <v>0</v>
      </c>
      <c r="I3" s="33">
        <v>2022</v>
      </c>
    </row>
    <row r="4" spans="1:9" ht="25.5">
      <c r="A4" s="158" t="s">
        <v>92</v>
      </c>
      <c r="B4" s="158"/>
      <c r="C4" s="158"/>
      <c r="D4" s="158"/>
      <c r="E4" s="158"/>
      <c r="F4" s="158"/>
      <c r="G4" s="158"/>
      <c r="H4" s="6" t="s">
        <v>1</v>
      </c>
      <c r="I4" s="36" t="s">
        <v>96</v>
      </c>
    </row>
    <row r="5" spans="1:9" ht="14.25" customHeight="1">
      <c r="A5" s="151" t="s">
        <v>93</v>
      </c>
      <c r="B5" s="152"/>
      <c r="C5" s="152"/>
      <c r="D5" s="152"/>
      <c r="E5" s="4"/>
      <c r="F5" s="4"/>
      <c r="G5" s="4"/>
      <c r="H5" s="7" t="s">
        <v>2</v>
      </c>
      <c r="I5" s="33">
        <v>150</v>
      </c>
    </row>
    <row r="6" spans="1:9" ht="12.75">
      <c r="A6" s="152" t="s">
        <v>3</v>
      </c>
      <c r="B6" s="152"/>
      <c r="C6" s="152"/>
      <c r="D6" s="152"/>
      <c r="E6" s="4"/>
      <c r="F6" s="4"/>
      <c r="G6" s="4"/>
      <c r="H6" s="7" t="s">
        <v>4</v>
      </c>
      <c r="I6" s="33"/>
    </row>
    <row r="7" spans="1:9" ht="14.25" customHeight="1">
      <c r="A7" s="152" t="s">
        <v>5</v>
      </c>
      <c r="B7" s="152"/>
      <c r="C7" s="152"/>
      <c r="D7" s="152"/>
      <c r="E7" s="4"/>
      <c r="F7" s="4"/>
      <c r="G7" s="4"/>
      <c r="H7" s="7" t="s">
        <v>6</v>
      </c>
      <c r="I7" s="33" t="s">
        <v>83</v>
      </c>
    </row>
    <row r="8" spans="1:9" ht="12.75">
      <c r="A8" s="151" t="s">
        <v>94</v>
      </c>
      <c r="B8" s="151"/>
      <c r="C8" s="151"/>
      <c r="D8" s="151"/>
      <c r="E8" s="151"/>
      <c r="F8" s="35"/>
      <c r="G8" s="35"/>
      <c r="H8" s="35"/>
      <c r="I8" s="25"/>
    </row>
    <row r="9" spans="1:9" ht="12.75">
      <c r="A9" s="151" t="s">
        <v>81</v>
      </c>
      <c r="B9" s="152"/>
      <c r="C9" s="152"/>
      <c r="D9" s="152"/>
      <c r="E9" s="153">
        <v>42446</v>
      </c>
      <c r="F9" s="153"/>
      <c r="G9" s="153"/>
      <c r="H9" s="153"/>
      <c r="I9" s="26"/>
    </row>
    <row r="10" spans="1:9" ht="12.75">
      <c r="A10" s="154" t="s">
        <v>95</v>
      </c>
      <c r="B10" s="154"/>
      <c r="C10" s="154"/>
      <c r="D10" s="154"/>
      <c r="E10" s="154"/>
      <c r="F10" s="154"/>
      <c r="G10" s="154"/>
      <c r="H10" s="154"/>
      <c r="I10" s="155"/>
    </row>
    <row r="11" spans="1:10" ht="51.75" customHeight="1">
      <c r="A11" s="101" t="s">
        <v>97</v>
      </c>
      <c r="B11" s="102"/>
      <c r="C11" s="102"/>
      <c r="D11" s="102"/>
      <c r="E11" s="102"/>
      <c r="F11" s="102"/>
      <c r="G11" s="102"/>
      <c r="H11" s="102"/>
      <c r="I11" s="102"/>
      <c r="J11" s="23"/>
    </row>
    <row r="12" spans="1:10" ht="14.25" customHeight="1" thickBot="1">
      <c r="A12" s="103" t="s">
        <v>7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9" s="9" customFormat="1" ht="28.5" customHeight="1">
      <c r="A13" s="104" t="s">
        <v>8</v>
      </c>
      <c r="B13" s="105"/>
      <c r="C13" s="108" t="s">
        <v>9</v>
      </c>
      <c r="D13" s="110" t="s">
        <v>61</v>
      </c>
      <c r="E13" s="111"/>
      <c r="F13" s="112" t="s">
        <v>10</v>
      </c>
      <c r="G13" s="113"/>
      <c r="H13" s="113"/>
      <c r="I13" s="114"/>
    </row>
    <row r="14" spans="1:9" s="9" customFormat="1" ht="25.5" customHeight="1" thickBot="1">
      <c r="A14" s="106"/>
      <c r="B14" s="107"/>
      <c r="C14" s="109"/>
      <c r="D14" s="11" t="s">
        <v>62</v>
      </c>
      <c r="E14" s="12" t="s">
        <v>63</v>
      </c>
      <c r="F14" s="13" t="s">
        <v>11</v>
      </c>
      <c r="G14" s="13" t="s">
        <v>12</v>
      </c>
      <c r="H14" s="11" t="s">
        <v>71</v>
      </c>
      <c r="I14" s="22" t="s">
        <v>72</v>
      </c>
    </row>
    <row r="15" spans="1:9" s="31" customFormat="1" ht="12.75" thickBot="1">
      <c r="A15" s="92">
        <v>1</v>
      </c>
      <c r="B15" s="93"/>
      <c r="C15" s="27">
        <v>2</v>
      </c>
      <c r="D15" s="28">
        <v>3</v>
      </c>
      <c r="E15" s="29">
        <v>4</v>
      </c>
      <c r="F15" s="29">
        <v>5</v>
      </c>
      <c r="G15" s="29">
        <v>6</v>
      </c>
      <c r="H15" s="28">
        <v>7</v>
      </c>
      <c r="I15" s="30">
        <v>8</v>
      </c>
    </row>
    <row r="16" spans="1:9" ht="14.25" customHeight="1">
      <c r="A16" s="94" t="s">
        <v>13</v>
      </c>
      <c r="B16" s="91"/>
      <c r="C16" s="91"/>
      <c r="D16" s="91"/>
      <c r="E16" s="91"/>
      <c r="F16" s="91"/>
      <c r="G16" s="91"/>
      <c r="H16" s="91"/>
      <c r="I16" s="34"/>
    </row>
    <row r="17" spans="1:15" ht="14.25" customHeight="1">
      <c r="A17" s="95" t="s">
        <v>14</v>
      </c>
      <c r="B17" s="96"/>
      <c r="C17" s="2"/>
      <c r="D17" s="38"/>
      <c r="E17" s="39"/>
      <c r="F17" s="39"/>
      <c r="G17" s="39"/>
      <c r="H17" s="38"/>
      <c r="I17" s="40"/>
      <c r="O17" t="s">
        <v>85</v>
      </c>
    </row>
    <row r="18" spans="1:9" ht="28.5" customHeight="1">
      <c r="A18" s="97" t="s">
        <v>15</v>
      </c>
      <c r="B18" s="98"/>
      <c r="C18" s="21">
        <v>10</v>
      </c>
      <c r="D18" s="41">
        <v>21835</v>
      </c>
      <c r="E18" s="42">
        <f>E34+E20</f>
        <v>25032</v>
      </c>
      <c r="F18" s="42">
        <v>22680</v>
      </c>
      <c r="G18" s="42">
        <f>G34+G20</f>
        <v>25032</v>
      </c>
      <c r="H18" s="41">
        <f>G18-F18</f>
        <v>2352</v>
      </c>
      <c r="I18" s="45">
        <f>ROUND((G18/F18*100),0)</f>
        <v>110</v>
      </c>
    </row>
    <row r="19" spans="1:9" ht="14.25" customHeight="1">
      <c r="A19" s="99" t="s">
        <v>16</v>
      </c>
      <c r="B19" s="100"/>
      <c r="C19" s="21">
        <v>11</v>
      </c>
      <c r="D19" s="38"/>
      <c r="E19" s="39"/>
      <c r="F19" s="39"/>
      <c r="G19" s="39"/>
      <c r="H19" s="41"/>
      <c r="I19" s="45"/>
    </row>
    <row r="20" spans="1:9" ht="14.25" customHeight="1">
      <c r="A20" s="99" t="s">
        <v>17</v>
      </c>
      <c r="B20" s="100"/>
      <c r="C20" s="21">
        <v>20</v>
      </c>
      <c r="D20" s="38">
        <v>3499</v>
      </c>
      <c r="E20" s="39">
        <v>1011</v>
      </c>
      <c r="F20" s="39">
        <v>3780</v>
      </c>
      <c r="G20" s="39">
        <v>1011</v>
      </c>
      <c r="H20" s="41">
        <f>G20-F20</f>
        <v>-2769</v>
      </c>
      <c r="I20" s="45">
        <f aca="true" t="shared" si="0" ref="I20:I56">ROUND((G20/F20*100),0)</f>
        <v>27</v>
      </c>
    </row>
    <row r="21" spans="1:9" ht="14.25" customHeight="1">
      <c r="A21" s="99" t="s">
        <v>18</v>
      </c>
      <c r="B21" s="100"/>
      <c r="C21" s="21">
        <v>30</v>
      </c>
      <c r="D21" s="38"/>
      <c r="E21" s="39"/>
      <c r="F21" s="39"/>
      <c r="G21" s="39"/>
      <c r="H21" s="41"/>
      <c r="I21" s="45"/>
    </row>
    <row r="22" spans="1:9" s="55" customFormat="1" ht="27" customHeight="1">
      <c r="A22" s="95" t="s">
        <v>100</v>
      </c>
      <c r="B22" s="96"/>
      <c r="C22" s="56">
        <v>40</v>
      </c>
      <c r="D22" s="53">
        <v>17410</v>
      </c>
      <c r="E22" s="58">
        <v>22880</v>
      </c>
      <c r="F22" s="58">
        <v>18900</v>
      </c>
      <c r="G22" s="58">
        <v>22880</v>
      </c>
      <c r="H22" s="53">
        <f>G22-F22</f>
        <v>3980</v>
      </c>
      <c r="I22" s="54">
        <f t="shared" si="0"/>
        <v>121</v>
      </c>
    </row>
    <row r="23" spans="1:9" ht="14.25" customHeight="1">
      <c r="A23" s="99" t="s">
        <v>19</v>
      </c>
      <c r="B23" s="100"/>
      <c r="C23" s="21">
        <v>50</v>
      </c>
      <c r="D23" s="38">
        <v>86</v>
      </c>
      <c r="E23" s="39">
        <v>119</v>
      </c>
      <c r="F23" s="39">
        <v>96</v>
      </c>
      <c r="G23" s="39">
        <v>119</v>
      </c>
      <c r="H23" s="38">
        <f>G23-F23</f>
        <v>23</v>
      </c>
      <c r="I23" s="45">
        <f t="shared" si="0"/>
        <v>124</v>
      </c>
    </row>
    <row r="24" spans="1:15" ht="14.25" customHeight="1">
      <c r="A24" s="99" t="s">
        <v>20</v>
      </c>
      <c r="B24" s="100"/>
      <c r="C24" s="10"/>
      <c r="D24" s="38"/>
      <c r="E24" s="39"/>
      <c r="F24" s="39"/>
      <c r="G24" s="39"/>
      <c r="H24" s="38"/>
      <c r="I24" s="45"/>
      <c r="O24" t="s">
        <v>88</v>
      </c>
    </row>
    <row r="25" spans="1:9" ht="14.25" customHeight="1">
      <c r="A25" s="99" t="s">
        <v>21</v>
      </c>
      <c r="B25" s="100"/>
      <c r="C25" s="21">
        <v>51</v>
      </c>
      <c r="D25" s="38"/>
      <c r="E25" s="39"/>
      <c r="F25" s="39"/>
      <c r="G25" s="39"/>
      <c r="H25" s="38"/>
      <c r="I25" s="45"/>
    </row>
    <row r="26" spans="1:9" ht="14.25" customHeight="1">
      <c r="A26" s="99" t="s">
        <v>22</v>
      </c>
      <c r="B26" s="100"/>
      <c r="C26" s="21">
        <v>52</v>
      </c>
      <c r="D26" s="38"/>
      <c r="E26" s="39"/>
      <c r="F26" s="39"/>
      <c r="G26" s="39"/>
      <c r="H26" s="38"/>
      <c r="I26" s="45"/>
    </row>
    <row r="27" spans="1:9" ht="28.5" customHeight="1">
      <c r="A27" s="97" t="s">
        <v>23</v>
      </c>
      <c r="B27" s="98"/>
      <c r="C27" s="21">
        <v>53</v>
      </c>
      <c r="D27" s="41"/>
      <c r="E27" s="42"/>
      <c r="F27" s="42"/>
      <c r="G27" s="42"/>
      <c r="H27" s="41"/>
      <c r="I27" s="45"/>
    </row>
    <row r="28" spans="1:9" ht="14.25" customHeight="1">
      <c r="A28" s="99" t="s">
        <v>24</v>
      </c>
      <c r="B28" s="100"/>
      <c r="C28" s="21">
        <v>60</v>
      </c>
      <c r="D28" s="38"/>
      <c r="E28" s="39"/>
      <c r="F28" s="39"/>
      <c r="G28" s="39"/>
      <c r="H28" s="38"/>
      <c r="I28" s="45"/>
    </row>
    <row r="29" spans="1:9" ht="14.25" customHeight="1">
      <c r="A29" s="99" t="s">
        <v>25</v>
      </c>
      <c r="B29" s="100"/>
      <c r="C29" s="21">
        <v>70</v>
      </c>
      <c r="D29" s="38"/>
      <c r="E29" s="39"/>
      <c r="F29" s="39"/>
      <c r="G29" s="39"/>
      <c r="H29" s="38"/>
      <c r="I29" s="45"/>
    </row>
    <row r="30" spans="1:9" ht="14.25" customHeight="1">
      <c r="A30" s="99" t="s">
        <v>26</v>
      </c>
      <c r="B30" s="100"/>
      <c r="C30" s="21">
        <v>80</v>
      </c>
      <c r="D30" s="38">
        <v>840</v>
      </c>
      <c r="E30" s="39">
        <v>1022</v>
      </c>
      <c r="F30" s="39">
        <v>1100</v>
      </c>
      <c r="G30" s="39">
        <v>1022</v>
      </c>
      <c r="H30" s="38">
        <f>G30-F30</f>
        <v>-78</v>
      </c>
      <c r="I30" s="45">
        <f t="shared" si="0"/>
        <v>93</v>
      </c>
    </row>
    <row r="31" spans="1:9" ht="14.25" customHeight="1">
      <c r="A31" s="99" t="s">
        <v>20</v>
      </c>
      <c r="B31" s="100"/>
      <c r="C31" s="10"/>
      <c r="D31" s="38"/>
      <c r="E31" s="39" t="s">
        <v>89</v>
      </c>
      <c r="F31" s="39"/>
      <c r="G31" s="39"/>
      <c r="H31" s="38"/>
      <c r="I31" s="45"/>
    </row>
    <row r="32" spans="1:9" ht="12.75">
      <c r="A32" s="115" t="s">
        <v>73</v>
      </c>
      <c r="B32" s="98"/>
      <c r="C32" s="21">
        <v>81</v>
      </c>
      <c r="D32" s="41"/>
      <c r="E32" s="42"/>
      <c r="F32" s="42"/>
      <c r="G32" s="42"/>
      <c r="H32" s="41"/>
      <c r="I32" s="45"/>
    </row>
    <row r="33" spans="1:9" ht="14.25" customHeight="1">
      <c r="A33" s="99" t="s">
        <v>27</v>
      </c>
      <c r="B33" s="100"/>
      <c r="C33" s="21">
        <v>82</v>
      </c>
      <c r="D33" s="38"/>
      <c r="E33" s="39"/>
      <c r="F33" s="39"/>
      <c r="G33" s="39"/>
      <c r="H33" s="38"/>
      <c r="I33" s="45"/>
    </row>
    <row r="34" spans="1:9" s="55" customFormat="1" ht="14.25" customHeight="1">
      <c r="A34" s="95" t="s">
        <v>99</v>
      </c>
      <c r="B34" s="96"/>
      <c r="C34" s="56">
        <v>90</v>
      </c>
      <c r="D34" s="51">
        <f>D22+D23+D28+D29+D30</f>
        <v>18336</v>
      </c>
      <c r="E34" s="52">
        <f>E22+E23+E28+E29+E30</f>
        <v>24021</v>
      </c>
      <c r="F34" s="52">
        <f>F22+F23+F28+F29+F30</f>
        <v>20096</v>
      </c>
      <c r="G34" s="52">
        <f>G22+G23+G28+G29+G30</f>
        <v>24021</v>
      </c>
      <c r="H34" s="51">
        <f>G34-F34</f>
        <v>3925</v>
      </c>
      <c r="I34" s="54">
        <f t="shared" si="0"/>
        <v>120</v>
      </c>
    </row>
    <row r="35" spans="1:9" ht="14.25" customHeight="1">
      <c r="A35" s="95" t="s">
        <v>28</v>
      </c>
      <c r="B35" s="96"/>
      <c r="C35" s="10"/>
      <c r="D35" s="39"/>
      <c r="E35" s="39"/>
      <c r="F35" s="39"/>
      <c r="G35" s="39"/>
      <c r="H35" s="38"/>
      <c r="I35" s="45"/>
    </row>
    <row r="36" spans="1:9" ht="28.5" customHeight="1">
      <c r="A36" s="97" t="s">
        <v>29</v>
      </c>
      <c r="B36" s="98"/>
      <c r="C36" s="14">
        <v>100</v>
      </c>
      <c r="D36" s="41">
        <v>12271</v>
      </c>
      <c r="E36" s="42">
        <v>13926</v>
      </c>
      <c r="F36" s="42">
        <v>12860</v>
      </c>
      <c r="G36" s="42">
        <v>13926</v>
      </c>
      <c r="H36" s="41">
        <f>G36-F36</f>
        <v>1066</v>
      </c>
      <c r="I36" s="45">
        <f t="shared" si="0"/>
        <v>108</v>
      </c>
    </row>
    <row r="37" spans="1:9" ht="14.25" customHeight="1">
      <c r="A37" s="99" t="s">
        <v>30</v>
      </c>
      <c r="B37" s="100"/>
      <c r="C37" s="14">
        <v>110</v>
      </c>
      <c r="D37" s="38">
        <v>3058</v>
      </c>
      <c r="E37" s="39">
        <v>3045</v>
      </c>
      <c r="F37" s="39">
        <v>4268</v>
      </c>
      <c r="G37" s="39">
        <v>3045</v>
      </c>
      <c r="H37" s="41">
        <f aca="true" t="shared" si="1" ref="H37:H43">G37-F37</f>
        <v>-1223</v>
      </c>
      <c r="I37" s="45">
        <f t="shared" si="0"/>
        <v>71</v>
      </c>
    </row>
    <row r="38" spans="1:9" ht="14.25" customHeight="1">
      <c r="A38" s="99" t="s">
        <v>31</v>
      </c>
      <c r="B38" s="100"/>
      <c r="C38" s="14">
        <v>120</v>
      </c>
      <c r="D38" s="38"/>
      <c r="E38" s="39"/>
      <c r="F38" s="39"/>
      <c r="G38" s="39"/>
      <c r="H38" s="41"/>
      <c r="I38" s="45"/>
    </row>
    <row r="39" spans="1:9" ht="14.25" customHeight="1">
      <c r="A39" s="99" t="s">
        <v>32</v>
      </c>
      <c r="B39" s="100"/>
      <c r="C39" s="14">
        <v>130</v>
      </c>
      <c r="D39" s="38">
        <v>1097</v>
      </c>
      <c r="E39" s="39">
        <v>978</v>
      </c>
      <c r="F39" s="39">
        <v>1420</v>
      </c>
      <c r="G39" s="39">
        <v>978</v>
      </c>
      <c r="H39" s="41">
        <f t="shared" si="1"/>
        <v>-442</v>
      </c>
      <c r="I39" s="45">
        <f t="shared" si="0"/>
        <v>69</v>
      </c>
    </row>
    <row r="40" spans="1:9" ht="14.25" customHeight="1">
      <c r="A40" s="99" t="s">
        <v>33</v>
      </c>
      <c r="B40" s="100"/>
      <c r="C40" s="14">
        <v>140</v>
      </c>
      <c r="D40" s="38"/>
      <c r="E40" s="39"/>
      <c r="F40" s="39"/>
      <c r="G40" s="39"/>
      <c r="H40" s="41"/>
      <c r="I40" s="45"/>
    </row>
    <row r="41" spans="1:9" ht="14.25" customHeight="1">
      <c r="A41" s="99" t="s">
        <v>34</v>
      </c>
      <c r="B41" s="100"/>
      <c r="C41" s="14">
        <v>150</v>
      </c>
      <c r="D41" s="38"/>
      <c r="E41" s="39"/>
      <c r="F41" s="39"/>
      <c r="G41" s="39"/>
      <c r="H41" s="41"/>
      <c r="I41" s="45"/>
    </row>
    <row r="42" spans="1:9" ht="14.25" customHeight="1">
      <c r="A42" s="99" t="s">
        <v>35</v>
      </c>
      <c r="B42" s="100"/>
      <c r="C42" s="14">
        <v>160</v>
      </c>
      <c r="D42" s="38">
        <v>1581</v>
      </c>
      <c r="E42" s="39">
        <v>1850</v>
      </c>
      <c r="F42" s="39">
        <v>1448</v>
      </c>
      <c r="G42" s="39">
        <v>1850</v>
      </c>
      <c r="H42" s="41">
        <f t="shared" si="1"/>
        <v>402</v>
      </c>
      <c r="I42" s="45">
        <f t="shared" si="0"/>
        <v>128</v>
      </c>
    </row>
    <row r="43" spans="1:9" s="55" customFormat="1" ht="14.25" customHeight="1">
      <c r="A43" s="95" t="s">
        <v>98</v>
      </c>
      <c r="B43" s="96"/>
      <c r="C43" s="50">
        <v>170</v>
      </c>
      <c r="D43" s="51">
        <f>D36+D37+D38+D39+D40+D41+D42</f>
        <v>18007</v>
      </c>
      <c r="E43" s="52">
        <f>E36+E37+E38+E39+E40+E41+E42</f>
        <v>19799</v>
      </c>
      <c r="F43" s="52">
        <f>F36+F37+F38+F39+F40+F41+F42</f>
        <v>19996</v>
      </c>
      <c r="G43" s="52">
        <f>G36+G37+G38+G39+G40+G41+G42</f>
        <v>19799</v>
      </c>
      <c r="H43" s="53">
        <f t="shared" si="1"/>
        <v>-197</v>
      </c>
      <c r="I43" s="54">
        <f t="shared" si="0"/>
        <v>99</v>
      </c>
    </row>
    <row r="44" spans="1:9" ht="14.25" customHeight="1">
      <c r="A44" s="95" t="s">
        <v>36</v>
      </c>
      <c r="B44" s="96"/>
      <c r="C44" s="10"/>
      <c r="D44" s="38"/>
      <c r="E44" s="39"/>
      <c r="F44" s="39"/>
      <c r="G44" s="39"/>
      <c r="H44" s="38"/>
      <c r="I44" s="45"/>
    </row>
    <row r="45" spans="1:9" ht="14.25" customHeight="1">
      <c r="A45" s="99" t="s">
        <v>37</v>
      </c>
      <c r="B45" s="100"/>
      <c r="C45" s="14">
        <v>180</v>
      </c>
      <c r="D45" s="38">
        <f>D46</f>
        <v>5139</v>
      </c>
      <c r="E45" s="39">
        <f>E46</f>
        <v>8954</v>
      </c>
      <c r="F45" s="39">
        <f>F46</f>
        <v>6040</v>
      </c>
      <c r="G45" s="39">
        <f>G46</f>
        <v>8954</v>
      </c>
      <c r="H45" s="38">
        <f>G45-F45</f>
        <v>2914</v>
      </c>
      <c r="I45" s="45">
        <f t="shared" si="0"/>
        <v>148</v>
      </c>
    </row>
    <row r="46" spans="1:9" ht="14.25" customHeight="1">
      <c r="A46" s="99" t="s">
        <v>38</v>
      </c>
      <c r="B46" s="100"/>
      <c r="C46" s="14">
        <v>181</v>
      </c>
      <c r="D46" s="38">
        <f>D22-D36</f>
        <v>5139</v>
      </c>
      <c r="E46" s="39">
        <f>E22-E36</f>
        <v>8954</v>
      </c>
      <c r="F46" s="39">
        <f>F22-F36</f>
        <v>6040</v>
      </c>
      <c r="G46" s="39">
        <f>G22-G36</f>
        <v>8954</v>
      </c>
      <c r="H46" s="38">
        <f>G46-F46</f>
        <v>2914</v>
      </c>
      <c r="I46" s="45">
        <f t="shared" si="0"/>
        <v>148</v>
      </c>
    </row>
    <row r="47" spans="1:9" ht="14.25" customHeight="1">
      <c r="A47" s="99" t="s">
        <v>39</v>
      </c>
      <c r="B47" s="100"/>
      <c r="C47" s="14">
        <v>182</v>
      </c>
      <c r="D47" s="38"/>
      <c r="E47" s="39"/>
      <c r="F47" s="39"/>
      <c r="G47" s="39"/>
      <c r="H47" s="38"/>
      <c r="I47" s="45"/>
    </row>
    <row r="48" spans="1:9" ht="12.75">
      <c r="A48" s="115" t="s">
        <v>74</v>
      </c>
      <c r="B48" s="98"/>
      <c r="C48" s="14">
        <v>190</v>
      </c>
      <c r="D48" s="41">
        <f>D49</f>
        <v>1070</v>
      </c>
      <c r="E48" s="42">
        <f>E49</f>
        <v>5050</v>
      </c>
      <c r="F48" s="42">
        <f>F49</f>
        <v>448</v>
      </c>
      <c r="G48" s="42">
        <f>G49</f>
        <v>5050</v>
      </c>
      <c r="H48" s="41">
        <f>H49</f>
        <v>4602</v>
      </c>
      <c r="I48" s="45">
        <f t="shared" si="0"/>
        <v>1127</v>
      </c>
    </row>
    <row r="49" spans="1:9" ht="12.75">
      <c r="A49" s="99" t="s">
        <v>38</v>
      </c>
      <c r="B49" s="100"/>
      <c r="C49" s="14">
        <v>191</v>
      </c>
      <c r="D49" s="38">
        <f>D22+D23+-D36-D37-D39</f>
        <v>1070</v>
      </c>
      <c r="E49" s="38">
        <f>E22+E23+-E36-E37-E39</f>
        <v>5050</v>
      </c>
      <c r="F49" s="38">
        <f>F22+F23+-F36-F37-F39</f>
        <v>448</v>
      </c>
      <c r="G49" s="38">
        <f>G22+G23+-G36-G37-G39</f>
        <v>5050</v>
      </c>
      <c r="H49" s="38">
        <f>G49-F49</f>
        <v>4602</v>
      </c>
      <c r="I49" s="45">
        <f t="shared" si="0"/>
        <v>1127</v>
      </c>
    </row>
    <row r="50" spans="1:9" ht="14.25" customHeight="1">
      <c r="A50" s="99" t="s">
        <v>39</v>
      </c>
      <c r="B50" s="100"/>
      <c r="C50" s="14">
        <v>192</v>
      </c>
      <c r="D50" s="38"/>
      <c r="E50" s="39"/>
      <c r="F50" s="39"/>
      <c r="G50" s="39"/>
      <c r="H50" s="38"/>
      <c r="I50" s="45"/>
    </row>
    <row r="51" spans="1:9" ht="28.5" customHeight="1">
      <c r="A51" s="97" t="s">
        <v>40</v>
      </c>
      <c r="B51" s="98"/>
      <c r="C51" s="14">
        <v>200</v>
      </c>
      <c r="D51" s="42">
        <f>D52</f>
        <v>329</v>
      </c>
      <c r="E51" s="42">
        <f>E52</f>
        <v>4222</v>
      </c>
      <c r="F51" s="42">
        <f>F52</f>
        <v>100</v>
      </c>
      <c r="G51" s="42">
        <f>G34-G43</f>
        <v>4222</v>
      </c>
      <c r="H51" s="41">
        <f>G51-F51</f>
        <v>4122</v>
      </c>
      <c r="I51" s="45">
        <f t="shared" si="0"/>
        <v>4222</v>
      </c>
    </row>
    <row r="52" spans="1:9" ht="14.25" customHeight="1">
      <c r="A52" s="99" t="s">
        <v>38</v>
      </c>
      <c r="B52" s="100"/>
      <c r="C52" s="14">
        <v>201</v>
      </c>
      <c r="D52" s="38">
        <f>D34-D43</f>
        <v>329</v>
      </c>
      <c r="E52" s="39">
        <f>E34-E43</f>
        <v>4222</v>
      </c>
      <c r="F52" s="39">
        <f>F34-F43</f>
        <v>100</v>
      </c>
      <c r="G52" s="39">
        <f>G34-G43</f>
        <v>4222</v>
      </c>
      <c r="H52" s="38">
        <f>G52-F52</f>
        <v>4122</v>
      </c>
      <c r="I52" s="45">
        <f t="shared" si="0"/>
        <v>4222</v>
      </c>
    </row>
    <row r="53" spans="1:9" ht="14.25" customHeight="1">
      <c r="A53" s="99" t="s">
        <v>39</v>
      </c>
      <c r="B53" s="100"/>
      <c r="C53" s="14">
        <v>202</v>
      </c>
      <c r="D53" s="38"/>
      <c r="E53" s="39"/>
      <c r="F53" s="39"/>
      <c r="G53" s="39"/>
      <c r="H53" s="38"/>
      <c r="I53" s="45"/>
    </row>
    <row r="54" spans="1:9" ht="12.75">
      <c r="A54" s="115" t="s">
        <v>75</v>
      </c>
      <c r="B54" s="98"/>
      <c r="C54" s="14">
        <v>210</v>
      </c>
      <c r="D54" s="41">
        <v>59</v>
      </c>
      <c r="E54" s="42"/>
      <c r="F54" s="42">
        <v>18</v>
      </c>
      <c r="G54" s="42"/>
      <c r="H54" s="41">
        <f>G54-F54</f>
        <v>-18</v>
      </c>
      <c r="I54" s="45">
        <f t="shared" si="0"/>
        <v>0</v>
      </c>
    </row>
    <row r="55" spans="1:9" ht="14.25" customHeight="1">
      <c r="A55" s="99" t="s">
        <v>41</v>
      </c>
      <c r="B55" s="100"/>
      <c r="C55" s="14">
        <v>220</v>
      </c>
      <c r="D55" s="38">
        <f>D56</f>
        <v>270</v>
      </c>
      <c r="E55" s="39">
        <f>E56</f>
        <v>4222</v>
      </c>
      <c r="F55" s="39">
        <f>F56</f>
        <v>82</v>
      </c>
      <c r="G55" s="39">
        <f>G56</f>
        <v>4222</v>
      </c>
      <c r="H55" s="38">
        <f>H56</f>
        <v>4140</v>
      </c>
      <c r="I55" s="45">
        <f t="shared" si="0"/>
        <v>5149</v>
      </c>
    </row>
    <row r="56" spans="1:9" ht="14.25" customHeight="1">
      <c r="A56" s="99" t="s">
        <v>38</v>
      </c>
      <c r="B56" s="100"/>
      <c r="C56" s="14">
        <v>221</v>
      </c>
      <c r="D56" s="38">
        <f>D52-D54</f>
        <v>270</v>
      </c>
      <c r="E56" s="39">
        <f>E52-E54</f>
        <v>4222</v>
      </c>
      <c r="F56" s="39">
        <f>F52-F54</f>
        <v>82</v>
      </c>
      <c r="G56" s="39">
        <f>G52-G54</f>
        <v>4222</v>
      </c>
      <c r="H56" s="38">
        <f>G56-F56</f>
        <v>4140</v>
      </c>
      <c r="I56" s="45">
        <f t="shared" si="0"/>
        <v>5149</v>
      </c>
    </row>
    <row r="57" spans="1:9" ht="14.25" customHeight="1">
      <c r="A57" s="99" t="s">
        <v>39</v>
      </c>
      <c r="B57" s="100"/>
      <c r="C57" s="14">
        <v>222</v>
      </c>
      <c r="D57" s="38"/>
      <c r="E57" s="39"/>
      <c r="F57" s="39"/>
      <c r="G57" s="39"/>
      <c r="H57" s="38"/>
      <c r="I57" s="45"/>
    </row>
    <row r="58" spans="1:9" ht="13.5" thickBot="1">
      <c r="A58" s="123" t="s">
        <v>76</v>
      </c>
      <c r="B58" s="124"/>
      <c r="C58" s="15">
        <v>230</v>
      </c>
      <c r="D58" s="43"/>
      <c r="E58" s="44"/>
      <c r="F58" s="44">
        <v>15</v>
      </c>
      <c r="G58" s="44"/>
      <c r="H58" s="43"/>
      <c r="I58" s="45"/>
    </row>
    <row r="59" spans="1:9" ht="14.25" customHeight="1" thickBot="1">
      <c r="A59" s="125" t="s">
        <v>42</v>
      </c>
      <c r="B59" s="126"/>
      <c r="C59" s="126"/>
      <c r="D59" s="126"/>
      <c r="E59" s="126"/>
      <c r="F59" s="126"/>
      <c r="G59" s="126"/>
      <c r="H59" s="126"/>
      <c r="I59" s="127"/>
    </row>
    <row r="60" spans="1:9" ht="14.25" customHeight="1">
      <c r="A60" s="128" t="s">
        <v>43</v>
      </c>
      <c r="B60" s="129"/>
      <c r="C60" s="61">
        <v>240</v>
      </c>
      <c r="D60" s="64">
        <v>1840</v>
      </c>
      <c r="E60" s="65">
        <v>2377</v>
      </c>
      <c r="F60" s="65">
        <v>2512</v>
      </c>
      <c r="G60" s="65">
        <v>2377</v>
      </c>
      <c r="H60" s="64">
        <f aca="true" t="shared" si="2" ref="H60:H65">G60-F60</f>
        <v>-135</v>
      </c>
      <c r="I60" s="62">
        <f aca="true" t="shared" si="3" ref="I60:I65">ROUND(G60/F60*100,0)</f>
        <v>95</v>
      </c>
    </row>
    <row r="61" spans="1:9" ht="14.25" customHeight="1">
      <c r="A61" s="99" t="s">
        <v>44</v>
      </c>
      <c r="B61" s="100"/>
      <c r="C61" s="14">
        <v>250</v>
      </c>
      <c r="D61" s="38">
        <v>11126</v>
      </c>
      <c r="E61" s="39">
        <v>12078</v>
      </c>
      <c r="F61" s="39">
        <v>12308</v>
      </c>
      <c r="G61" s="39">
        <v>12078</v>
      </c>
      <c r="H61" s="38">
        <f t="shared" si="2"/>
        <v>-230</v>
      </c>
      <c r="I61" s="37">
        <f t="shared" si="3"/>
        <v>98</v>
      </c>
    </row>
    <row r="62" spans="1:9" ht="14.25" customHeight="1">
      <c r="A62" s="99" t="s">
        <v>45</v>
      </c>
      <c r="B62" s="100"/>
      <c r="C62" s="14">
        <v>260</v>
      </c>
      <c r="D62" s="38">
        <v>2321</v>
      </c>
      <c r="E62" s="39">
        <v>2510</v>
      </c>
      <c r="F62" s="39">
        <v>2704</v>
      </c>
      <c r="G62" s="39">
        <v>2510</v>
      </c>
      <c r="H62" s="38">
        <f t="shared" si="2"/>
        <v>-194</v>
      </c>
      <c r="I62" s="37">
        <f t="shared" si="3"/>
        <v>93</v>
      </c>
    </row>
    <row r="63" spans="1:9" ht="14.25" customHeight="1">
      <c r="A63" s="99" t="s">
        <v>46</v>
      </c>
      <c r="B63" s="100"/>
      <c r="C63" s="14">
        <v>270</v>
      </c>
      <c r="D63" s="38">
        <v>41</v>
      </c>
      <c r="E63" s="39">
        <v>6</v>
      </c>
      <c r="F63" s="39">
        <v>12</v>
      </c>
      <c r="G63" s="39">
        <v>6</v>
      </c>
      <c r="H63" s="38">
        <f t="shared" si="2"/>
        <v>-6</v>
      </c>
      <c r="I63" s="37">
        <f t="shared" si="3"/>
        <v>50</v>
      </c>
    </row>
    <row r="64" spans="1:9" ht="14.25" customHeight="1">
      <c r="A64" s="99" t="s">
        <v>32</v>
      </c>
      <c r="B64" s="100"/>
      <c r="C64" s="14">
        <v>280</v>
      </c>
      <c r="D64" s="38">
        <v>1097</v>
      </c>
      <c r="E64" s="39">
        <v>978</v>
      </c>
      <c r="F64" s="39">
        <v>680</v>
      </c>
      <c r="G64" s="39">
        <v>978</v>
      </c>
      <c r="H64" s="38">
        <f t="shared" si="2"/>
        <v>298</v>
      </c>
      <c r="I64" s="60">
        <f t="shared" si="3"/>
        <v>144</v>
      </c>
    </row>
    <row r="65" spans="1:9" s="55" customFormat="1" ht="14.25" customHeight="1" thickBot="1">
      <c r="A65" s="116" t="s">
        <v>101</v>
      </c>
      <c r="B65" s="117"/>
      <c r="C65" s="59">
        <v>290</v>
      </c>
      <c r="D65" s="66">
        <f>D60+D61+D62+D63+D64</f>
        <v>16425</v>
      </c>
      <c r="E65" s="66">
        <f>E60+E61+E62+E63+E64</f>
        <v>17949</v>
      </c>
      <c r="F65" s="66">
        <f>F60+F61+F62+F63+F64</f>
        <v>18216</v>
      </c>
      <c r="G65" s="66">
        <f>G60+G61+G62+G63+G64</f>
        <v>17949</v>
      </c>
      <c r="H65" s="67">
        <f t="shared" si="2"/>
        <v>-267</v>
      </c>
      <c r="I65" s="63">
        <f t="shared" si="3"/>
        <v>99</v>
      </c>
    </row>
    <row r="66" spans="1:9" ht="14.25" customHeight="1" thickBot="1">
      <c r="A66" s="118" t="s">
        <v>47</v>
      </c>
      <c r="B66" s="119"/>
      <c r="C66" s="119"/>
      <c r="D66" s="119"/>
      <c r="E66" s="119"/>
      <c r="F66" s="119"/>
      <c r="G66" s="119"/>
      <c r="H66" s="119"/>
      <c r="I66" s="120"/>
    </row>
    <row r="67" spans="1:9" s="55" customFormat="1" ht="27.75" customHeight="1">
      <c r="A67" s="121" t="s">
        <v>64</v>
      </c>
      <c r="B67" s="122"/>
      <c r="C67" s="71">
        <v>300</v>
      </c>
      <c r="D67" s="72">
        <f>D68+D69+D72+D73</f>
        <v>3086</v>
      </c>
      <c r="E67" s="72">
        <f>E68+E69+E72+E73</f>
        <v>893</v>
      </c>
      <c r="F67" s="72">
        <f>F68+F69+F72+F73</f>
        <v>3184</v>
      </c>
      <c r="G67" s="72">
        <f>G68+G69+G72+G73</f>
        <v>893</v>
      </c>
      <c r="H67" s="72">
        <f>G67-F67</f>
        <v>-2291</v>
      </c>
      <c r="I67" s="73">
        <f>G67/F67*100</f>
        <v>28.046482412060303</v>
      </c>
    </row>
    <row r="68" spans="1:9" ht="14.25" customHeight="1">
      <c r="A68" s="99" t="s">
        <v>48</v>
      </c>
      <c r="B68" s="100"/>
      <c r="C68" s="14">
        <v>301</v>
      </c>
      <c r="D68" s="38">
        <v>59</v>
      </c>
      <c r="E68" s="39"/>
      <c r="F68" s="39">
        <v>24</v>
      </c>
      <c r="G68" s="39"/>
      <c r="H68" s="41">
        <f>G68-F68</f>
        <v>-24</v>
      </c>
      <c r="I68" s="45">
        <f>G68/F68*100</f>
        <v>0</v>
      </c>
    </row>
    <row r="69" spans="1:9" ht="28.5" customHeight="1">
      <c r="A69" s="97" t="s">
        <v>49</v>
      </c>
      <c r="B69" s="98"/>
      <c r="C69" s="14">
        <v>302</v>
      </c>
      <c r="D69" s="41">
        <v>2959</v>
      </c>
      <c r="E69" s="42">
        <v>893</v>
      </c>
      <c r="F69" s="42">
        <v>3140</v>
      </c>
      <c r="G69" s="42">
        <v>893</v>
      </c>
      <c r="H69" s="41">
        <f>G69-F69</f>
        <v>-2247</v>
      </c>
      <c r="I69" s="45">
        <f>G69/F69*100</f>
        <v>28.43949044585987</v>
      </c>
    </row>
    <row r="70" spans="1:9" ht="28.5" customHeight="1">
      <c r="A70" s="97" t="s">
        <v>50</v>
      </c>
      <c r="B70" s="98"/>
      <c r="C70" s="14">
        <v>303</v>
      </c>
      <c r="D70" s="41"/>
      <c r="E70" s="42"/>
      <c r="F70" s="42"/>
      <c r="G70" s="42"/>
      <c r="H70" s="41"/>
      <c r="I70" s="45"/>
    </row>
    <row r="71" spans="1:9" ht="12.75">
      <c r="A71" s="115" t="s">
        <v>77</v>
      </c>
      <c r="B71" s="98"/>
      <c r="C71" s="14">
        <v>304</v>
      </c>
      <c r="D71" s="41">
        <f>D72+D73</f>
        <v>68</v>
      </c>
      <c r="E71" s="41">
        <f>E72+E73</f>
        <v>0</v>
      </c>
      <c r="F71" s="41">
        <f>F72</f>
        <v>20</v>
      </c>
      <c r="G71" s="41">
        <f>G72+G73</f>
        <v>0</v>
      </c>
      <c r="H71" s="41">
        <f>G71-F71</f>
        <v>-20</v>
      </c>
      <c r="I71" s="45">
        <f aca="true" t="shared" si="4" ref="I71:I83">G71/F71*100</f>
        <v>0</v>
      </c>
    </row>
    <row r="72" spans="1:9" ht="29.25" customHeight="1">
      <c r="A72" s="99" t="s">
        <v>51</v>
      </c>
      <c r="B72" s="100"/>
      <c r="C72" s="1" t="s">
        <v>52</v>
      </c>
      <c r="D72" s="41">
        <v>68</v>
      </c>
      <c r="E72" s="42">
        <v>0</v>
      </c>
      <c r="F72" s="42">
        <v>20</v>
      </c>
      <c r="G72" s="42"/>
      <c r="H72" s="41">
        <f>G72-F72</f>
        <v>-20</v>
      </c>
      <c r="I72" s="45">
        <f t="shared" si="4"/>
        <v>0</v>
      </c>
    </row>
    <row r="73" spans="1:9" ht="14.25" customHeight="1">
      <c r="A73" s="115" t="s">
        <v>91</v>
      </c>
      <c r="B73" s="100"/>
      <c r="C73" s="1" t="s">
        <v>53</v>
      </c>
      <c r="D73" s="38"/>
      <c r="E73" s="39"/>
      <c r="F73" s="39"/>
      <c r="G73" s="39"/>
      <c r="H73" s="41"/>
      <c r="I73" s="45"/>
    </row>
    <row r="74" spans="1:9" s="55" customFormat="1" ht="27.75" customHeight="1">
      <c r="A74" s="95" t="s">
        <v>103</v>
      </c>
      <c r="B74" s="96"/>
      <c r="C74" s="50">
        <v>310</v>
      </c>
      <c r="D74" s="53"/>
      <c r="E74" s="58"/>
      <c r="F74" s="58"/>
      <c r="G74" s="58"/>
      <c r="H74" s="53"/>
      <c r="I74" s="54"/>
    </row>
    <row r="75" spans="1:9" ht="27" customHeight="1">
      <c r="A75" s="115" t="s">
        <v>78</v>
      </c>
      <c r="B75" s="98"/>
      <c r="C75" s="14">
        <v>311</v>
      </c>
      <c r="D75" s="41"/>
      <c r="E75" s="42"/>
      <c r="F75" s="42"/>
      <c r="G75" s="42"/>
      <c r="H75" s="41"/>
      <c r="I75" s="45"/>
    </row>
    <row r="76" spans="1:9" ht="14.25" customHeight="1">
      <c r="A76" s="99" t="s">
        <v>54</v>
      </c>
      <c r="B76" s="100"/>
      <c r="C76" s="14">
        <v>312</v>
      </c>
      <c r="D76" s="38"/>
      <c r="E76" s="39"/>
      <c r="F76" s="39"/>
      <c r="G76" s="39"/>
      <c r="H76" s="38"/>
      <c r="I76" s="45"/>
    </row>
    <row r="77" spans="1:9" ht="14.25" customHeight="1">
      <c r="A77" s="99" t="s">
        <v>55</v>
      </c>
      <c r="B77" s="100"/>
      <c r="C77" s="14">
        <v>313</v>
      </c>
      <c r="D77" s="38"/>
      <c r="E77" s="39"/>
      <c r="F77" s="39"/>
      <c r="G77" s="39"/>
      <c r="H77" s="38"/>
      <c r="I77" s="45"/>
    </row>
    <row r="78" spans="1:9" s="55" customFormat="1" ht="29.25" customHeight="1">
      <c r="A78" s="95" t="s">
        <v>102</v>
      </c>
      <c r="B78" s="96"/>
      <c r="C78" s="50">
        <v>320</v>
      </c>
      <c r="D78" s="53">
        <f>D79+D80</f>
        <v>2573</v>
      </c>
      <c r="E78" s="53">
        <f>E79+E80</f>
        <v>2789.7999999999997</v>
      </c>
      <c r="F78" s="53">
        <f>F79+F80</f>
        <v>2888</v>
      </c>
      <c r="G78" s="53">
        <f>G79+G80</f>
        <v>2789.7999999999997</v>
      </c>
      <c r="H78" s="53">
        <f aca="true" t="shared" si="5" ref="H78:H83">G78-F78</f>
        <v>-98.20000000000027</v>
      </c>
      <c r="I78" s="54">
        <f t="shared" si="4"/>
        <v>96.59972299168975</v>
      </c>
    </row>
    <row r="79" spans="1:9" ht="42" customHeight="1">
      <c r="A79" s="115" t="s">
        <v>65</v>
      </c>
      <c r="B79" s="98"/>
      <c r="C79" s="14">
        <v>321</v>
      </c>
      <c r="D79" s="41">
        <v>2397</v>
      </c>
      <c r="E79" s="42">
        <v>2590.6</v>
      </c>
      <c r="F79" s="42">
        <v>2704</v>
      </c>
      <c r="G79" s="42">
        <v>2590.6</v>
      </c>
      <c r="H79" s="41">
        <f t="shared" si="5"/>
        <v>-113.40000000000009</v>
      </c>
      <c r="I79" s="45">
        <f t="shared" si="4"/>
        <v>95.80621301775147</v>
      </c>
    </row>
    <row r="80" spans="1:9" ht="14.25" customHeight="1">
      <c r="A80" s="115" t="s">
        <v>84</v>
      </c>
      <c r="B80" s="100"/>
      <c r="C80" s="14">
        <v>322</v>
      </c>
      <c r="D80" s="68">
        <v>176</v>
      </c>
      <c r="E80" s="39">
        <v>199.2</v>
      </c>
      <c r="F80" s="39">
        <v>184</v>
      </c>
      <c r="G80" s="39">
        <v>199.2</v>
      </c>
      <c r="H80" s="41">
        <f t="shared" si="5"/>
        <v>15.199999999999989</v>
      </c>
      <c r="I80" s="45">
        <f t="shared" si="4"/>
        <v>108.26086956521739</v>
      </c>
    </row>
    <row r="81" spans="1:9" s="55" customFormat="1" ht="14.25" customHeight="1">
      <c r="A81" s="95" t="s">
        <v>104</v>
      </c>
      <c r="B81" s="96"/>
      <c r="C81" s="50">
        <v>330</v>
      </c>
      <c r="D81" s="53">
        <f>D82+D83</f>
        <v>2527.1</v>
      </c>
      <c r="E81" s="53">
        <f>E82+E83</f>
        <v>2478.5</v>
      </c>
      <c r="F81" s="53">
        <f>F82+F83</f>
        <v>2576</v>
      </c>
      <c r="G81" s="53">
        <f>G82+G83</f>
        <v>2478.5</v>
      </c>
      <c r="H81" s="53">
        <f t="shared" si="5"/>
        <v>-97.5</v>
      </c>
      <c r="I81" s="54">
        <f t="shared" si="4"/>
        <v>96.21506211180125</v>
      </c>
    </row>
    <row r="82" spans="1:9" ht="14.25" customHeight="1">
      <c r="A82" s="115" t="s">
        <v>82</v>
      </c>
      <c r="B82" s="100"/>
      <c r="C82" s="14">
        <v>331</v>
      </c>
      <c r="D82" s="41">
        <v>2095.6</v>
      </c>
      <c r="E82" s="42">
        <v>2319.3</v>
      </c>
      <c r="F82" s="42">
        <v>2212</v>
      </c>
      <c r="G82" s="42">
        <v>2319.3</v>
      </c>
      <c r="H82" s="41">
        <f t="shared" si="5"/>
        <v>107.30000000000018</v>
      </c>
      <c r="I82" s="45">
        <f t="shared" si="4"/>
        <v>104.85081374321881</v>
      </c>
    </row>
    <row r="83" spans="1:9" ht="25.5" customHeight="1" thickBot="1">
      <c r="A83" s="123" t="s">
        <v>90</v>
      </c>
      <c r="B83" s="132"/>
      <c r="C83" s="15">
        <v>332</v>
      </c>
      <c r="D83" s="43">
        <v>431.5</v>
      </c>
      <c r="E83" s="44">
        <v>159.2</v>
      </c>
      <c r="F83" s="44">
        <v>364</v>
      </c>
      <c r="G83" s="44">
        <v>159.2</v>
      </c>
      <c r="H83" s="43">
        <f t="shared" si="5"/>
        <v>-204.8</v>
      </c>
      <c r="I83" s="69">
        <f t="shared" si="4"/>
        <v>43.73626373626373</v>
      </c>
    </row>
    <row r="84" spans="1:9" ht="14.25" customHeight="1" thickBot="1">
      <c r="A84" s="125" t="s">
        <v>105</v>
      </c>
      <c r="B84" s="126"/>
      <c r="C84" s="126"/>
      <c r="D84" s="126"/>
      <c r="E84" s="126"/>
      <c r="F84" s="126"/>
      <c r="G84" s="126"/>
      <c r="H84" s="126"/>
      <c r="I84" s="127"/>
    </row>
    <row r="85" spans="1:9" ht="14.25" customHeight="1">
      <c r="A85" s="128" t="s">
        <v>106</v>
      </c>
      <c r="B85" s="129"/>
      <c r="C85" s="70">
        <v>340</v>
      </c>
      <c r="D85" s="77"/>
      <c r="E85" s="78"/>
      <c r="F85" s="78"/>
      <c r="G85" s="78"/>
      <c r="H85" s="77"/>
      <c r="I85" s="74"/>
    </row>
    <row r="86" spans="1:9" ht="14.25" customHeight="1">
      <c r="A86" s="99" t="s">
        <v>107</v>
      </c>
      <c r="B86" s="100"/>
      <c r="C86" s="46">
        <v>341</v>
      </c>
      <c r="D86" s="47"/>
      <c r="E86" s="48"/>
      <c r="F86" s="48"/>
      <c r="G86" s="48"/>
      <c r="H86" s="47"/>
      <c r="I86" s="75"/>
    </row>
    <row r="87" spans="1:9" ht="28.5" customHeight="1">
      <c r="A87" s="99" t="s">
        <v>66</v>
      </c>
      <c r="B87" s="130"/>
      <c r="C87" s="46">
        <v>350</v>
      </c>
      <c r="D87" s="49">
        <f>D88</f>
        <v>281</v>
      </c>
      <c r="E87" s="57"/>
      <c r="F87" s="57">
        <f>F88</f>
        <v>1010</v>
      </c>
      <c r="G87" s="57"/>
      <c r="H87" s="49">
        <f>G87-F87</f>
        <v>-1010</v>
      </c>
      <c r="I87" s="76"/>
    </row>
    <row r="88" spans="1:9" ht="14.25" customHeight="1">
      <c r="A88" s="99" t="s">
        <v>107</v>
      </c>
      <c r="B88" s="100"/>
      <c r="C88" s="46">
        <v>351</v>
      </c>
      <c r="D88" s="47">
        <v>281</v>
      </c>
      <c r="E88" s="48"/>
      <c r="F88" s="48">
        <v>1010</v>
      </c>
      <c r="G88" s="48"/>
      <c r="H88" s="47">
        <f>G88-F88</f>
        <v>-1010</v>
      </c>
      <c r="I88" s="75"/>
    </row>
    <row r="89" spans="1:9" ht="12.75">
      <c r="A89" s="99" t="s">
        <v>67</v>
      </c>
      <c r="B89" s="130"/>
      <c r="C89" s="46">
        <v>360</v>
      </c>
      <c r="D89" s="49"/>
      <c r="E89" s="57"/>
      <c r="F89" s="57"/>
      <c r="G89" s="57"/>
      <c r="H89" s="49"/>
      <c r="I89" s="76"/>
    </row>
    <row r="90" spans="1:9" ht="14.25" customHeight="1">
      <c r="A90" s="99" t="s">
        <v>107</v>
      </c>
      <c r="B90" s="100"/>
      <c r="C90" s="46">
        <v>361</v>
      </c>
      <c r="D90" s="47"/>
      <c r="E90" s="48"/>
      <c r="F90" s="48"/>
      <c r="G90" s="48"/>
      <c r="H90" s="49"/>
      <c r="I90" s="76"/>
    </row>
    <row r="91" spans="1:9" ht="28.5" customHeight="1">
      <c r="A91" s="131" t="s">
        <v>109</v>
      </c>
      <c r="B91" s="130"/>
      <c r="C91" s="46">
        <v>370</v>
      </c>
      <c r="D91" s="49"/>
      <c r="E91" s="57"/>
      <c r="F91" s="57"/>
      <c r="G91" s="57"/>
      <c r="H91" s="49"/>
      <c r="I91" s="76"/>
    </row>
    <row r="92" spans="1:9" ht="14.25" customHeight="1">
      <c r="A92" s="99" t="s">
        <v>107</v>
      </c>
      <c r="B92" s="100"/>
      <c r="C92" s="46">
        <v>371</v>
      </c>
      <c r="D92" s="47"/>
      <c r="E92" s="48"/>
      <c r="F92" s="48"/>
      <c r="G92" s="48"/>
      <c r="H92" s="47"/>
      <c r="I92" s="75"/>
    </row>
    <row r="93" spans="1:9" ht="40.5" customHeight="1">
      <c r="A93" s="99" t="s">
        <v>68</v>
      </c>
      <c r="B93" s="130"/>
      <c r="C93" s="46">
        <v>380</v>
      </c>
      <c r="D93" s="49">
        <f>D94</f>
        <v>23</v>
      </c>
      <c r="E93" s="57"/>
      <c r="F93" s="57">
        <f>F94</f>
        <v>785</v>
      </c>
      <c r="G93" s="57"/>
      <c r="H93" s="49">
        <f>G93-F93</f>
        <v>-785</v>
      </c>
      <c r="I93" s="76"/>
    </row>
    <row r="94" spans="1:9" ht="14.25" customHeight="1">
      <c r="A94" s="99" t="s">
        <v>107</v>
      </c>
      <c r="B94" s="100"/>
      <c r="C94" s="46">
        <v>381</v>
      </c>
      <c r="D94" s="47">
        <v>23</v>
      </c>
      <c r="E94" s="48"/>
      <c r="F94" s="48">
        <v>785</v>
      </c>
      <c r="G94" s="48"/>
      <c r="H94" s="47">
        <f>G94-F94</f>
        <v>-785</v>
      </c>
      <c r="I94" s="75"/>
    </row>
    <row r="95" spans="1:9" s="55" customFormat="1" ht="12.75">
      <c r="A95" s="95" t="s">
        <v>79</v>
      </c>
      <c r="B95" s="143"/>
      <c r="C95" s="50">
        <v>390</v>
      </c>
      <c r="D95" s="58">
        <f aca="true" t="shared" si="6" ref="D95:F96">D85+D87+D89+D91+D93</f>
        <v>304</v>
      </c>
      <c r="E95" s="58"/>
      <c r="F95" s="58">
        <f t="shared" si="6"/>
        <v>1795</v>
      </c>
      <c r="G95" s="58"/>
      <c r="H95" s="53">
        <f>G95-F95</f>
        <v>-1795</v>
      </c>
      <c r="I95" s="79"/>
    </row>
    <row r="96" spans="1:9" s="55" customFormat="1" ht="28.5" customHeight="1" thickBot="1">
      <c r="A96" s="144" t="s">
        <v>108</v>
      </c>
      <c r="B96" s="145"/>
      <c r="C96" s="59">
        <v>391</v>
      </c>
      <c r="D96" s="80">
        <f>D86+D88+D90+D92+D94</f>
        <v>304</v>
      </c>
      <c r="E96" s="81"/>
      <c r="F96" s="81">
        <f t="shared" si="6"/>
        <v>1795</v>
      </c>
      <c r="G96" s="81"/>
      <c r="H96" s="80">
        <f>G96-F96</f>
        <v>-1795</v>
      </c>
      <c r="I96" s="82"/>
    </row>
    <row r="97" spans="1:9" ht="14.25" customHeight="1" thickBot="1">
      <c r="A97" s="146" t="s">
        <v>56</v>
      </c>
      <c r="B97" s="147"/>
      <c r="C97" s="147"/>
      <c r="D97" s="147"/>
      <c r="E97" s="147"/>
      <c r="F97" s="147"/>
      <c r="G97" s="147"/>
      <c r="H97" s="147"/>
      <c r="I97" s="148"/>
    </row>
    <row r="98" spans="1:11" ht="14.25" customHeight="1">
      <c r="A98" s="149" t="s">
        <v>57</v>
      </c>
      <c r="B98" s="150"/>
      <c r="C98" s="83">
        <v>400</v>
      </c>
      <c r="D98" s="84">
        <v>97</v>
      </c>
      <c r="E98" s="84">
        <v>97</v>
      </c>
      <c r="F98" s="84">
        <v>102</v>
      </c>
      <c r="G98" s="84">
        <v>97</v>
      </c>
      <c r="H98" s="84">
        <f>G98-F98</f>
        <v>-5</v>
      </c>
      <c r="I98" s="87">
        <f>G98/F98*100</f>
        <v>95.09803921568627</v>
      </c>
      <c r="K98" s="32"/>
    </row>
    <row r="99" spans="1:9" ht="14.25" customHeight="1">
      <c r="A99" s="135" t="s">
        <v>58</v>
      </c>
      <c r="B99" s="136"/>
      <c r="C99" s="19">
        <v>410</v>
      </c>
      <c r="D99" s="85">
        <v>62966</v>
      </c>
      <c r="E99" s="85">
        <v>62966</v>
      </c>
      <c r="F99" s="85">
        <v>59000</v>
      </c>
      <c r="G99" s="85">
        <v>62966</v>
      </c>
      <c r="H99" s="85">
        <f>G99-F99</f>
        <v>3966</v>
      </c>
      <c r="I99" s="88">
        <f>G99/F99*100</f>
        <v>106.72203389830509</v>
      </c>
    </row>
    <row r="100" spans="1:9" ht="14.25" customHeight="1">
      <c r="A100" s="135" t="s">
        <v>59</v>
      </c>
      <c r="B100" s="136"/>
      <c r="C100" s="19">
        <v>420</v>
      </c>
      <c r="D100" s="85"/>
      <c r="E100" s="85"/>
      <c r="F100" s="85"/>
      <c r="G100" s="85"/>
      <c r="H100" s="85"/>
      <c r="I100" s="88"/>
    </row>
    <row r="101" spans="1:9" ht="29.25" customHeight="1" thickBot="1">
      <c r="A101" s="137" t="s">
        <v>80</v>
      </c>
      <c r="B101" s="138"/>
      <c r="C101" s="20">
        <v>430</v>
      </c>
      <c r="D101" s="86"/>
      <c r="E101" s="86"/>
      <c r="F101" s="86"/>
      <c r="G101" s="86"/>
      <c r="H101" s="86"/>
      <c r="I101" s="89"/>
    </row>
    <row r="102" ht="12.75"/>
    <row r="103" spans="1:9" s="17" customFormat="1" ht="18.75">
      <c r="A103" s="139" t="s">
        <v>69</v>
      </c>
      <c r="B103" s="139"/>
      <c r="C103" s="18"/>
      <c r="D103" s="140"/>
      <c r="E103" s="140"/>
      <c r="G103" s="141" t="s">
        <v>87</v>
      </c>
      <c r="H103" s="142"/>
      <c r="I103" s="142"/>
    </row>
    <row r="104" spans="4:8" ht="12.75">
      <c r="D104" s="133" t="s">
        <v>70</v>
      </c>
      <c r="E104" s="134"/>
      <c r="H104" s="16" t="s">
        <v>86</v>
      </c>
    </row>
    <row r="109" spans="1:7" s="90" customFormat="1" ht="18.75">
      <c r="A109" s="90" t="s">
        <v>110</v>
      </c>
      <c r="G109" s="90" t="s">
        <v>111</v>
      </c>
    </row>
  </sheetData>
  <sheetProtection/>
  <mergeCells count="109">
    <mergeCell ref="A7:D7"/>
    <mergeCell ref="A8:E8"/>
    <mergeCell ref="A9:D9"/>
    <mergeCell ref="E9:H9"/>
    <mergeCell ref="A10:I10"/>
    <mergeCell ref="F1:K1"/>
    <mergeCell ref="A2:D2"/>
    <mergeCell ref="E2:H2"/>
    <mergeCell ref="A3:D3"/>
    <mergeCell ref="A4:G4"/>
    <mergeCell ref="A5:D5"/>
    <mergeCell ref="A6:D6"/>
    <mergeCell ref="G103:I103"/>
    <mergeCell ref="A93:B93"/>
    <mergeCell ref="A94:B94"/>
    <mergeCell ref="A95:B95"/>
    <mergeCell ref="A96:B96"/>
    <mergeCell ref="A97:I97"/>
    <mergeCell ref="A98:B98"/>
    <mergeCell ref="D104:E104"/>
    <mergeCell ref="A99:B99"/>
    <mergeCell ref="A100:B100"/>
    <mergeCell ref="A101:B101"/>
    <mergeCell ref="A103:B103"/>
    <mergeCell ref="D103:E103"/>
    <mergeCell ref="A91:B91"/>
    <mergeCell ref="A92:B92"/>
    <mergeCell ref="A81:B81"/>
    <mergeCell ref="A82:B82"/>
    <mergeCell ref="A83:B83"/>
    <mergeCell ref="A84:I84"/>
    <mergeCell ref="A85:B85"/>
    <mergeCell ref="A86:B86"/>
    <mergeCell ref="A87:B87"/>
    <mergeCell ref="A88:B88"/>
    <mergeCell ref="A89:B89"/>
    <mergeCell ref="A90:B90"/>
    <mergeCell ref="A79:B79"/>
    <mergeCell ref="A80:B80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7:B67"/>
    <mergeCell ref="A68:B68"/>
    <mergeCell ref="A57:B57"/>
    <mergeCell ref="A58:B58"/>
    <mergeCell ref="A59:I59"/>
    <mergeCell ref="A60:B60"/>
    <mergeCell ref="A61:B61"/>
    <mergeCell ref="A62:B62"/>
    <mergeCell ref="A63:B63"/>
    <mergeCell ref="A64:B64"/>
    <mergeCell ref="A65:B65"/>
    <mergeCell ref="A66:I66"/>
    <mergeCell ref="A55:B55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43:B43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20:B20"/>
    <mergeCell ref="A11:I11"/>
    <mergeCell ref="A12:J12"/>
    <mergeCell ref="A13:B14"/>
    <mergeCell ref="C13:C14"/>
    <mergeCell ref="D13:E13"/>
    <mergeCell ref="F13:I13"/>
    <mergeCell ref="A15:B15"/>
    <mergeCell ref="A16:I16"/>
    <mergeCell ref="A17:B17"/>
    <mergeCell ref="A18:B18"/>
  </mergeCells>
  <printOptions/>
  <pageMargins left="0.7086614173228347" right="0.31496062992125984" top="0.31496062992125984" bottom="0.31496062992125984" header="0.31496062992125984" footer="0.31496062992125984"/>
  <pageSetup fitToHeight="4" horizontalDpi="600" verticalDpi="600" orientation="portrait" paperSize="9" scale="82" r:id="rId2"/>
  <rowBreaks count="1" manualBreakCount="1">
    <brk id="5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</dc:creator>
  <cp:keywords/>
  <dc:description/>
  <cp:lastModifiedBy>20</cp:lastModifiedBy>
  <cp:lastPrinted>2023-03-23T07:52:55Z</cp:lastPrinted>
  <dcterms:created xsi:type="dcterms:W3CDTF">2020-04-07T12:05:24Z</dcterms:created>
  <dcterms:modified xsi:type="dcterms:W3CDTF">2023-04-24T11:05:02Z</dcterms:modified>
  <cp:category/>
  <cp:version/>
  <cp:contentType/>
  <cp:contentStatus/>
</cp:coreProperties>
</file>